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465" tabRatio="951" activeTab="2"/>
  </bookViews>
  <sheets>
    <sheet name="Приложение №1" sheetId="1" r:id="rId1"/>
    <sheet name="Приложение №6" sheetId="2" r:id="rId2"/>
    <sheet name="Приложение №7" sheetId="3" r:id="rId3"/>
  </sheets>
  <definedNames>
    <definedName name="_xlnm.Print_Area" localSheetId="2">'Приложение №7'!$A$1:$H$242</definedName>
  </definedNames>
  <calcPr fullCalcOnLoad="1"/>
</workbook>
</file>

<file path=xl/sharedStrings.xml><?xml version="1.0" encoding="utf-8"?>
<sst xmlns="http://schemas.openxmlformats.org/spreadsheetml/2006/main" count="946" uniqueCount="364">
  <si>
    <t>2013 год, тыс.руб.</t>
  </si>
  <si>
    <t>1 11 09045 05 0000 120</t>
  </si>
  <si>
    <t>900</t>
  </si>
  <si>
    <t>Приложение №6</t>
  </si>
  <si>
    <t>Приложение №1</t>
  </si>
  <si>
    <t>Источники</t>
  </si>
  <si>
    <t>Наименование показателя</t>
  </si>
  <si>
    <t>Код источника финансирования по КИВФ</t>
  </si>
  <si>
    <t>2012 год, тыс.руб.</t>
  </si>
  <si>
    <t>Источники финансирования дефицита бюджетов - всего</t>
  </si>
  <si>
    <t>Источники внутреннего финансирования</t>
  </si>
  <si>
    <t>Изменение остатков средств</t>
  </si>
  <si>
    <t>Увеличение остатков средств бюджетов</t>
  </si>
  <si>
    <t>Уменьшение остатков средств бюджетов</t>
  </si>
  <si>
    <t>072</t>
  </si>
  <si>
    <t>028</t>
  </si>
  <si>
    <t xml:space="preserve">Государственная пошлина за государственную регистрацию транспортных средств, за внесение изменений в выданный ранее паспорт транспортного средства, а также за совершение прочих юридически значимых действий, связанных с государственной регистрацией транспортных средств 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</si>
  <si>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</si>
  <si>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</si>
  <si>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</si>
  <si>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Увеличение прочих остатков денежных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</si>
  <si>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</si>
  <si>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</si>
  <si>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</si>
  <si>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</t>
  </si>
  <si>
    <t>Уменьшение остатков средств</t>
  </si>
  <si>
    <t>00090000000000000000</t>
  </si>
  <si>
    <t>00001000000000000000</t>
  </si>
  <si>
    <t>00001050000000000000</t>
  </si>
  <si>
    <t>00001050000000000500</t>
  </si>
  <si>
    <t>00001050000000000600</t>
  </si>
  <si>
    <t>00001050200000000500</t>
  </si>
  <si>
    <t>00001050200000000600</t>
  </si>
  <si>
    <t>00001050201000000610</t>
  </si>
  <si>
    <t>00001050201000000510</t>
  </si>
  <si>
    <t>00057000000000000510</t>
  </si>
  <si>
    <t>00057000000000000610</t>
  </si>
  <si>
    <t>Приложение №4</t>
  </si>
  <si>
    <t>Код классификации доходов бюджетов РФ</t>
  </si>
  <si>
    <t>Сумма, тыс. рублей</t>
  </si>
  <si>
    <t>гл. адм. д-в</t>
  </si>
  <si>
    <t>ДОХОДЫ</t>
  </si>
  <si>
    <t>Управление Федеральной налоговой службы по Ивановской области</t>
  </si>
  <si>
    <t>1 05 02000 02 0000 110</t>
  </si>
  <si>
    <t xml:space="preserve">Единый налог на вмененный доход для отдельных видов деятельности </t>
  </si>
  <si>
    <t>1 05 03000 01 0000 110</t>
  </si>
  <si>
    <t xml:space="preserve">Единый сельскохозяйственный налог </t>
  </si>
  <si>
    <t xml:space="preserve">Управление федерального агентства кадастра объектов недвижимости по Ивановской области  </t>
  </si>
  <si>
    <t>1 16 25060 01 0000 140</t>
  </si>
  <si>
    <t xml:space="preserve">Денежные взыскания (штрафы) за нарушение земельного законодательства </t>
  </si>
  <si>
    <t>Служба государственной инспекции Ивановской области по надзору за техническим состоянием самоходных машин и других видов техники (Гостехнадзор Ивановской области)</t>
  </si>
  <si>
    <t>1 08 07140 01 0000 110</t>
  </si>
  <si>
    <t>Администрация Шуйского муниципального района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</si>
  <si>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</si>
  <si>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</si>
  <si>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</si>
  <si>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</si>
  <si>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Верхне-Волжское управление по технологическому, экологическому и атомному надзору</t>
  </si>
  <si>
    <t>1 12 01000 01 0000 120</t>
  </si>
  <si>
    <t>Плата за негативное воздействие на окружающую среду</t>
  </si>
  <si>
    <t>Управление Федеральной миграционной службы по Ивановской области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</si>
  <si>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</si>
  <si>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</si>
  <si>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Управление Федеральной службы по надзору в сфере защиты прав потребителей и благополучия человека по Ивановской области</t>
  </si>
  <si>
    <t>1 16 2800001 0000 144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</si>
  <si>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</si>
  <si>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Отдел образования Администрации Шуйского муниципального района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</si>
  <si>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</si>
  <si>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</si>
  <si>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1 17 05050 05 0000 180</t>
  </si>
  <si>
    <t>Прочие неналоговые доходы бюджетов муниципальных  районов</t>
  </si>
  <si>
    <t>2 00 00000 00 0000 000</t>
  </si>
  <si>
    <t>БЕЗВОЗМЕЗДНЫЕ ПОСТУПЛЕНИЯ</t>
  </si>
  <si>
    <t>2 02 01010 02 0000 151</t>
  </si>
  <si>
    <t>Дотации</t>
  </si>
  <si>
    <t>2 02 02000 00 0000 151</t>
  </si>
  <si>
    <t>Субсидии</t>
  </si>
  <si>
    <t>2 02 03000 00 0000 151</t>
  </si>
  <si>
    <t>Субвенции</t>
  </si>
  <si>
    <t>2 02 04000 00 0000 151</t>
  </si>
  <si>
    <t>Межбюджетные трансферты</t>
  </si>
  <si>
    <t>ВСЕГО  ДОХОДОВ</t>
  </si>
  <si>
    <t>к решению Совета Афанасьевского сельского поселения</t>
  </si>
  <si>
    <t>00001050201100000610</t>
  </si>
  <si>
    <t>00001050201100000510</t>
  </si>
  <si>
    <t>ПРИЛОЖЕНИЕ 1</t>
  </si>
  <si>
    <t>928</t>
  </si>
  <si>
    <t>Администрация Афанасьевского сельского поселения Шуйского муниципального района Ивановской области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</si>
  <si>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</si>
  <si>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финансирования дефицита местного  бюджета</t>
  </si>
  <si>
    <t>Земельный налог, взимаемый по ставкам, установленным в соответствии  с подпунктом  1  пункта  1  статьи  394  Налогового  кодекса  Российской Федерации и применяемым к объектам  налогообложения,   расположенным в границах поселений</t>
  </si>
  <si>
    <t>Земельный налог, взимаемый по ставкам, установленным в соответствии  с   подпунктом  2  пункта  1  статьи  394  Налогового  кодекса  Российской Федерации и применяемым к объектам  налогообложения,   расположенным в  границах поселений</t>
  </si>
  <si>
    <t>2 02 01001 10 0000 151</t>
  </si>
  <si>
    <t>Администрация Афанасьевского сельского поселения</t>
  </si>
  <si>
    <t>2 02 02999 10 0000 151</t>
  </si>
  <si>
    <t>Прочие субсидии бюджетам поселений</t>
  </si>
  <si>
    <t>2 02 03015 10 0000 151</t>
  </si>
  <si>
    <t>Межбюджетные    трансферты,    передаваемые бюджетам поселений  из бюджетов районов на осуществление части полномочий  по  решению вопросов местного значения в соответствии с заключенными соглашениями</t>
  </si>
  <si>
    <t>2 02 04025 10 0000 151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</si>
  <si>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</si>
  <si>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</si>
  <si>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в разрезе главных администраторов доходов</t>
  </si>
  <si>
    <t>1 06 01030 10 0000 110</t>
  </si>
  <si>
    <t xml:space="preserve"> 1 06 06013 10 0000 110</t>
  </si>
  <si>
    <t>1 06 06023 10 0000 110</t>
  </si>
  <si>
    <t>Дотация бюджета поселений на выравнивание уровня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</si>
  <si>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</si>
  <si>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2 0204014 10 0000 151</t>
  </si>
  <si>
    <t>Межбюджетные трансферты, передаваемые бюджетам поселений на комплектование книжных фондов библиотек муниципальных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</si>
  <si>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</si>
  <si>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</si>
  <si>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ВСЕГО</t>
  </si>
  <si>
    <t>001</t>
  </si>
  <si>
    <t>0801</t>
  </si>
  <si>
    <t>Выполнение функций бюджетными учреждениями</t>
  </si>
  <si>
    <t>000</t>
  </si>
  <si>
    <t>Библиотеки</t>
  </si>
  <si>
    <t>4409900</t>
  </si>
  <si>
    <t>Обеспечение деятельности подведомственных учреждений</t>
  </si>
  <si>
    <t>Дворцы и дома культуры, другие учреждения культуры и средства массовой информации</t>
  </si>
  <si>
    <t>0000000</t>
  </si>
  <si>
    <t>Культура</t>
  </si>
  <si>
    <t>0800</t>
  </si>
  <si>
    <t>Субвенции  бюджетам муниципальных образований  для финансового обеспечения расходных обязательств муниципальных образований, возникающих при выполнении государственных полномочий  Российской Федерации, субъектов Российской федерации, переданных для осуществления органами местного самоуправления в установленном порядке Субвенции бюджетам муниципальных образований на осуществление переданных органам местного самоуправления государственных полномочий по предоставлению мер социальной поддержки в соответствии с Законом Ивановской области «О мерах социальной поддержки отдельных категорий работников учреждений социальной сферы и иных учреждений в сельской местности и поселках» от 13.01.2006 № 4-ОЗ</t>
  </si>
  <si>
    <t>Иные безвозмездные и безвозвратные перечисления</t>
  </si>
  <si>
    <t>Социальное обеспечение населения</t>
  </si>
  <si>
    <t>Социальная политика</t>
  </si>
  <si>
    <t>0903</t>
  </si>
  <si>
    <t>Целевая программа «Развитие системы здравоохранения Шуйского муниципального района на 2009-2011г.г. Амбулаторная медицинская помощь (отделение дневного стационара)»</t>
  </si>
  <si>
    <t>0902</t>
  </si>
  <si>
    <t>Целевая программа «Развитие системы здравоохранения Шуйского муниципального района на 2009-2011г.г.Первичная амбулаторно-поликлиническая помощь взрослым и детям»</t>
  </si>
  <si>
    <t>0901</t>
  </si>
  <si>
    <t>Целевая программ «Развитие системы здравоохранения Шуйского муниципального района на 2010-2011г.г. Стационарная медицинская помощь»</t>
  </si>
  <si>
    <t>0900</t>
  </si>
  <si>
    <t>Целевые программы муниципальных образований</t>
  </si>
  <si>
    <t>Субвенция  по предоставлению мер социальной поддержки в соответствии с законом Ивановской области № 4-ОЗ от 13.01.2006г.</t>
  </si>
  <si>
    <t>Больницы, клиники, госпитали, медико-санитарные учреждения</t>
  </si>
  <si>
    <t>Медицинская помощь в дневных стационарах</t>
  </si>
  <si>
    <t>5210204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</si>
  <si>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порядке. Субвенции бюджетам муниципальных районов и городских округов на осуществление государственных полномочий по предоставлению мер социальной поддержки по обеспечению полноценным питанием детей в возрасте до трех лет в соответствии с Законом Ивановской области от 14.01.2005 № 12-ОЗ «О реализации мер социальной поддержки по обеспечению полноценным питанием беременных женщин и кормящих матерей, а также детей в возрасте до трех лет»</t>
  </si>
  <si>
    <t>субсидии бюджетам муниципальных районов и городских округов на осуществление органами местного самоуправления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.</t>
  </si>
  <si>
    <t>Фельдшерско- акушерские пункты</t>
  </si>
  <si>
    <t>Поликлиники, амбулатории, диагностические  центры</t>
  </si>
  <si>
    <t>Амбулаторная помощь</t>
  </si>
  <si>
    <t>Субвенция бюджетам муниципальных районов на осуществление государственных полномочий по предоставлению мер социальной поддержки по гарантированному обеспечению молочным питанием детей первого и второго года жизни в соответствии с законом Ивановской области «О реализации  мер социальной поддержки по обеспечению полноценным питанием беременных женщин и кормящих матерей, а также детей в возрасте до трех лет» от 14.01.2005г. № 12-03</t>
  </si>
  <si>
    <t>Стационарная медицинская помощь</t>
  </si>
  <si>
    <t>Здравоохранение и спорт</t>
  </si>
  <si>
    <t>Здравоохранение</t>
  </si>
  <si>
    <t>0000</t>
  </si>
  <si>
    <t>МУЗ Шуйская ЦРБ</t>
  </si>
  <si>
    <t>500</t>
  </si>
  <si>
    <t>1040207</t>
  </si>
  <si>
    <t>Субсидии на реализацию областной целевой программы «Жилище» «Обеспечение жильем молодых семей»</t>
  </si>
  <si>
    <t>Субсидии на обеспечение жильем</t>
  </si>
  <si>
    <t>1040200</t>
  </si>
  <si>
    <t>1003</t>
  </si>
  <si>
    <t>Федеральная целевая программа «Жилище» На 2002-2010 г.г. Подпрограмма «Обеспечение жильем молодых семей»</t>
  </si>
  <si>
    <t>1040000</t>
  </si>
  <si>
    <t>Целевая муниципальная программа «Социальная поддержка населения Шуйского муниципального района»</t>
  </si>
  <si>
    <t>Обеспечение жильем молодых семей</t>
  </si>
  <si>
    <t>005</t>
  </si>
  <si>
    <t>Целевая муниципальная программа «Доплаты к пенсиям государственных служащих субъектов РФ и муниципальных служащих»</t>
  </si>
  <si>
    <t>Социальные выплаты</t>
  </si>
  <si>
    <t>Доплаты к пенсиям государственных служащих субъектов РФ и муниципальных служащих</t>
  </si>
  <si>
    <t>Доплаты к пенсиям, дополнительное пенсионное обеспечение</t>
  </si>
  <si>
    <t>Пенсионное обеспечение</t>
  </si>
  <si>
    <t>СОЦИАЛЬНАЯ ПОЛИТИКА</t>
  </si>
  <si>
    <t>0908</t>
  </si>
  <si>
    <t>Целевая программа «Организация проведения официальных физкультурно-оздоровительных и спортивных мероприятий на 2010-2012г.г.»</t>
  </si>
  <si>
    <t>Выполнение функций государственными органами</t>
  </si>
  <si>
    <t>Мероприятия в области здравоохранения, спорта и физической культуры, туризма</t>
  </si>
  <si>
    <t>Физкультурно-оздоровительная работа и спортивные мероприятия</t>
  </si>
  <si>
    <t>Физкультура и спорт</t>
  </si>
  <si>
    <t>1100</t>
  </si>
  <si>
    <t>0707</t>
  </si>
  <si>
    <t>Целевая программа «Организация и осуществление мероприятий по работе с детьми и молодежью на 2010-2012г.г.»</t>
  </si>
  <si>
    <t>Проведение мероприятий для детей и молодежи</t>
  </si>
  <si>
    <t>Организационно-воспитательная работа с молодежью</t>
  </si>
  <si>
    <t>Молодежная политика и оздоровление детей</t>
  </si>
  <si>
    <t>0700</t>
  </si>
  <si>
    <t>Образование</t>
  </si>
  <si>
    <t>6000500</t>
  </si>
  <si>
    <t>0503</t>
  </si>
  <si>
    <t>Прочие мероприятия по благоустройству городских округов и поселений</t>
  </si>
  <si>
    <t>6000200</t>
  </si>
  <si>
    <t>Выполнение функций органами местного самоуправления</t>
  </si>
  <si>
    <t>6000100</t>
  </si>
  <si>
    <t>Уличное освещение</t>
  </si>
  <si>
    <t>Благоустройство</t>
  </si>
  <si>
    <t>003</t>
  </si>
  <si>
    <t>0502</t>
  </si>
  <si>
    <t>Программа по повышению энергетической эффективности экономики и сокращения энергетических издержек в бюджетном секторе на 2010-2012 годы</t>
  </si>
  <si>
    <t>Бюджетные инвестиции</t>
  </si>
  <si>
    <t>Мероприятия в области коммунального хозяйства</t>
  </si>
  <si>
    <t>006</t>
  </si>
  <si>
    <t>Поддержка коммунального хозяйства</t>
  </si>
  <si>
    <t>Коммунальное хозяйство</t>
  </si>
  <si>
    <t>0501</t>
  </si>
  <si>
    <t>субсидии бюджетам муниципальных районов и городских округов Ивановской области на проведение ремонта жилых помещений инвалидов и участников ВВО в 2010 году</t>
  </si>
  <si>
    <r>
      <t>Выполнение функций органами местного самоуправления</t>
    </r>
    <r>
      <rPr>
        <b/>
        <sz val="12"/>
        <rFont val="Times New Roman"/>
        <family val="1"/>
      </rPr>
      <t xml:space="preserve"> </t>
    </r>
  </si>
  <si>
    <t>Капитальный ремонт  жилья муниципального фонда</t>
  </si>
  <si>
    <t xml:space="preserve">Бюджетные инвестиции  в объекты капитального строительства  собственности муниципальных  образований </t>
  </si>
  <si>
    <t>Жилищное хозяйство</t>
  </si>
  <si>
    <t>0500</t>
  </si>
  <si>
    <t>ЖИЛИЩНО-КОММУНАЛЬНОЕ ХОЗЯЙСТВО</t>
  </si>
  <si>
    <t>0412</t>
  </si>
  <si>
    <t>000 </t>
  </si>
  <si>
    <t>Мероприятия по землеустройству и землепользованию</t>
  </si>
  <si>
    <t>Реализация государственных функций в области национальной экономики</t>
  </si>
  <si>
    <t>Другие вопросы в области национальной экономики</t>
  </si>
  <si>
    <t>0400</t>
  </si>
  <si>
    <t>НАЦИОНАЛЬНАЯ ЭКОНОМИКА</t>
  </si>
  <si>
    <t>2190100</t>
  </si>
  <si>
    <t>0309</t>
  </si>
  <si>
    <t>Подготовка населения и организаций к действиям в чрезвычайной ситуации в мирное и военное время</t>
  </si>
  <si>
    <t>Мероприятия по предупреждению и ликвидации последствий чрезвычайных ситуаций и стихийных бедствий</t>
  </si>
  <si>
    <t> 000</t>
  </si>
  <si>
    <t>Защита населения и территорий от чрезвычайных ситуаций природного и техногенного характера, гражданская оборона</t>
  </si>
  <si>
    <t>0300</t>
  </si>
  <si>
    <t>НАЦИОНАЛЬНАЯ БЕЗОПАСНОСТЬ И ПРАВООХРАНИТЕЛЬНАЯ ДЕЯТЕЛЬНОСТЬ</t>
  </si>
  <si>
    <t>0013600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</si>
  <si>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</si>
  <si>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</si>
  <si>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Мобилизация и вневойсковая подготовка</t>
  </si>
  <si>
    <t>0200</t>
  </si>
  <si>
    <t>НАЦИОНАЛЬНАЯ ОБОРОНА</t>
  </si>
  <si>
    <t>0114</t>
  </si>
  <si>
    <t>Целевая программа «Реформирование и развитие муниципальной службы Шуйского муниципального района на 2010-2012г.г.»</t>
  </si>
  <si>
    <t>5210213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</si>
  <si>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порядке. Субвенции бюджетам муниципальных районов и городских округов на осуществление переданных органам местного самоуправления муниципальных районов, городских округов отдельных государственных полномочий в сфере административных правонарушений в соответствии с Законом Ивановской области от 07.06.2010 № 52-ОЗ «О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правонарушений»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</si>
  <si>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порядке. Субвенции бюджетам муниципальных районов и городских округов на осуществление переданных органам местного самоуправления муниципальных районов, городских округов отдельных государственных полномочий в сфере административных правонарушений в соответствии с Законом Ивановской области от 07.06.2010 № 52-ОЗ «О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правонарушений»
</t>
  </si>
  <si>
    <t>5180200</t>
  </si>
  <si>
    <t>Реформирование муниципальных финансов</t>
  </si>
  <si>
    <t>5180000</t>
  </si>
  <si>
    <t>Реформирование региональных и муниципальных финансов</t>
  </si>
  <si>
    <t>0113</t>
  </si>
  <si>
    <t>Выполнение других обязательств государства .Взносы в Совет ассоциации муниципальных образований Ивановской области</t>
  </si>
  <si>
    <t>Другие общегосударственные вопросы</t>
  </si>
  <si>
    <t>0700500</t>
  </si>
  <si>
    <t>0111</t>
  </si>
  <si>
    <t>Резервный фонд местной администрации по предупреждению и ликвидации ЧС и последствий стихийных бедствий</t>
  </si>
  <si>
    <t>Резервный фонд главы администрации</t>
  </si>
  <si>
    <t>Резервные фонды</t>
  </si>
  <si>
    <t>0700400</t>
  </si>
  <si>
    <t>0104</t>
  </si>
  <si>
    <t>Субсидия для проведения неотложных аварийно-восстановительных работ в соответствии с Распоряжением Правительства Ивановской области от 25.08.2010г. №300-рп "О выделении средств резервного фонда  Правительства Ивановской области Главному управлению МЧС России по Ивановской области, муниципальным образованиям Ивановской области"</t>
  </si>
  <si>
    <t>5210206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</si>
  <si>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порядке. Субвенции бюджетам муниципальных районов и городских округов на осуществление переданных органам местного самоуправления городских округов, муниципальных районов государственных  полномочий по созданию и организации деятельности комиссий по делам несовершеннолетних и защите их прав в соответствии с Законом Ивановской области от 09.01.2007 № 1-ОЗ «О комиссиях по делам несовершеннолетних и защите их прав в Ивановской области»</t>
  </si>
  <si>
    <t>0020800</t>
  </si>
  <si>
    <t>Глава местной администрации</t>
  </si>
  <si>
    <t>0020400</t>
  </si>
  <si>
    <t>Центральный аппарат</t>
  </si>
  <si>
    <t>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</si>
  <si>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</si>
  <si>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0000000 </t>
  </si>
  <si>
    <t>0020300</t>
  </si>
  <si>
    <t>0102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</si>
  <si>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</si>
  <si>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</si>
  <si>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0100</t>
  </si>
  <si>
    <t xml:space="preserve"> ОБЩЕГОСУДАРСТВЕННЫЕ ВОПРОСЫ</t>
  </si>
  <si>
    <t>Измене-ния</t>
  </si>
  <si>
    <t>ство</t>
  </si>
  <si>
    <t>Сумма на год</t>
  </si>
  <si>
    <t>Вид расхо-дов</t>
  </si>
  <si>
    <t>целевая статья</t>
  </si>
  <si>
    <t>раздел подраздел</t>
  </si>
  <si>
    <t>Ми-нис-терс-тво, ведо-м</t>
  </si>
  <si>
    <t>Наименование расходов</t>
  </si>
  <si>
    <t>Распределение</t>
  </si>
  <si>
    <r>
      <t>к решению Совета Афанасьевского сельского поселе</t>
    </r>
    <r>
      <rPr>
        <b/>
        <sz val="11"/>
        <rFont val="Arial Cyr"/>
        <family val="0"/>
      </rPr>
      <t>н</t>
    </r>
    <r>
      <rPr>
        <sz val="11"/>
        <rFont val="Arial Cyr"/>
        <family val="0"/>
      </rPr>
      <t>ия</t>
    </r>
  </si>
  <si>
    <t>Приложение №7</t>
  </si>
  <si>
    <t>Содержание автомобильных дорог и инженерных сооружений на них в границах поселений в рамках благоустройства</t>
  </si>
  <si>
    <t>КУЛЬТУРА,КИНЕМАТОГРАФИЯ</t>
  </si>
  <si>
    <t>4400200</t>
  </si>
  <si>
    <t xml:space="preserve">Комплектование книжных фондов библиотек 
муниципальных образований и государственных библиотек 
городов Москвы и Санкт-Петербурга
</t>
  </si>
  <si>
    <t>Обеспечение пожарной безопасности</t>
  </si>
  <si>
    <t>0310</t>
  </si>
  <si>
    <t>Функционирование органов в сфере национальной безопасности и правоохранительной деятельности</t>
  </si>
  <si>
    <t>2026700</t>
  </si>
  <si>
    <t>0920310</t>
  </si>
  <si>
    <t>0920325</t>
  </si>
  <si>
    <t>Выполнение других обязательств государства . Расходы на организацию и проведение мероприятий, связанных с государственными праздниками, юбилейными и памятными датами</t>
  </si>
  <si>
    <t>Код доходов местного бюджета</t>
  </si>
  <si>
    <t>Наименование главного администратора  доходов местного бюджета, кода доходов местного бюджета</t>
  </si>
  <si>
    <t>120</t>
  </si>
  <si>
    <t>121</t>
  </si>
  <si>
    <t>Расходы на выплату персоналу муниципальных  органов</t>
  </si>
  <si>
    <t>Фонд оплаты труда и страховые взносы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</si>
  <si>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</si>
  <si>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</si>
  <si>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</si>
  <si>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муниципальных нужд</t>
  </si>
  <si>
    <t>100</t>
  </si>
  <si>
    <t>Расходы на выплаты персоналу в целях обеспечения выполнения функций муниципальными органами, казенными учреждениями</t>
  </si>
  <si>
    <t>242</t>
  </si>
  <si>
    <t>244</t>
  </si>
  <si>
    <t>Закупка товаров, работ, услуг в сфере информационно-коммуникационных технологий</t>
  </si>
  <si>
    <t>Прочая закупка товаров, работ и услуг для муниципальных нужд</t>
  </si>
  <si>
    <t>Иные бюджетные ассигнования</t>
  </si>
  <si>
    <t>800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</si>
  <si>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</si>
  <si>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</si>
  <si>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</si>
  <si>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</si>
  <si>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870</t>
  </si>
  <si>
    <t>Резервные средства</t>
  </si>
  <si>
    <t>Расходы на выплаты персоналу муниципальных органов</t>
  </si>
  <si>
    <t>0980200</t>
  </si>
  <si>
    <t>243</t>
  </si>
  <si>
    <t>Закупка товаров, работ, услуг в целях капитального ремонта муниципального имущества</t>
  </si>
  <si>
    <t xml:space="preserve">Обеспечение мероприятий по капитальному ремонту многоквартирных домов </t>
  </si>
  <si>
    <t>3510500</t>
  </si>
  <si>
    <t>Субсидии исполнителям коммунальных услуг,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 роста</t>
  </si>
  <si>
    <t>3520400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</si>
  <si>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</si>
  <si>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</si>
  <si>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110</t>
  </si>
  <si>
    <t>111</t>
  </si>
  <si>
    <t>Расходы на выплаты персоналу казенных учреждений</t>
  </si>
  <si>
    <t>4429900</t>
  </si>
  <si>
    <t>1000</t>
  </si>
  <si>
    <t>1001</t>
  </si>
  <si>
    <t>4910100</t>
  </si>
  <si>
    <t>Социальное обеспечение и иные выплаты населению</t>
  </si>
  <si>
    <t>300</t>
  </si>
  <si>
    <t>Иные выплаты населению</t>
  </si>
  <si>
    <t>360</t>
  </si>
  <si>
    <t>ФИЗИЧЕСКАЯ КУЛЬТУРА И СПОРТ</t>
  </si>
  <si>
    <t>Массовый спорт</t>
  </si>
  <si>
    <t>1102</t>
  </si>
  <si>
    <t>Мероприятия в области спорта и физической культуры</t>
  </si>
  <si>
    <t>5129700</t>
  </si>
  <si>
    <r>
      <rPr>
        <b/>
        <sz val="14"/>
        <rFont val="Arial Cyr"/>
        <family val="0"/>
      </rPr>
      <t>бюджетных ассигнований по разделам, подразделам, целевым статьям и видам расходов классификации расходов бюджета в ведомственной структуре расходов на 2012 год</t>
    </r>
    <r>
      <rPr>
        <sz val="14"/>
        <rFont val="Arial Cyr"/>
        <family val="0"/>
      </rPr>
      <t xml:space="preserve"> </t>
    </r>
  </si>
  <si>
    <t xml:space="preserve">Объемы поступлений в бюджет Афанасьевского сельского поселения на 2012 год </t>
  </si>
  <si>
    <t>852</t>
  </si>
  <si>
    <t>Уплата прочих налогов, сборов и иных платежей</t>
  </si>
  <si>
    <t>Выполнение других обязательств государства .Разработка генерального плана Афанасьевского сельского поселения</t>
  </si>
  <si>
    <t>0920300</t>
  </si>
  <si>
    <r>
      <t xml:space="preserve">от </t>
    </r>
    <r>
      <rPr>
        <u val="single"/>
        <sz val="12"/>
        <rFont val="Arial Cyr"/>
        <family val="0"/>
      </rPr>
      <t xml:space="preserve"> 12.12._</t>
    </r>
    <r>
      <rPr>
        <sz val="12"/>
        <rFont val="Arial Cyr"/>
        <family val="0"/>
      </rPr>
      <t>2011г. №</t>
    </r>
    <r>
      <rPr>
        <u val="single"/>
        <sz val="12"/>
        <rFont val="Arial Cyr"/>
        <family val="0"/>
      </rPr>
      <t xml:space="preserve"> 42 </t>
    </r>
  </si>
  <si>
    <r>
      <t>от 12.12.2011г. №</t>
    </r>
    <r>
      <rPr>
        <u val="single"/>
        <sz val="12"/>
        <rFont val="Arial Cyr"/>
        <family val="0"/>
      </rPr>
      <t xml:space="preserve"> 42     </t>
    </r>
  </si>
  <si>
    <t>0409</t>
  </si>
  <si>
    <t>Дорожное хозяйство (дорожные фонды)</t>
  </si>
  <si>
    <r>
      <t xml:space="preserve">от </t>
    </r>
    <r>
      <rPr>
        <u val="single"/>
        <sz val="12"/>
        <rFont val="Arial Cyr"/>
        <family val="0"/>
      </rPr>
      <t xml:space="preserve"> 12.12. </t>
    </r>
    <r>
      <rPr>
        <sz val="12"/>
        <rFont val="Arial Cyr"/>
        <family val="0"/>
      </rPr>
      <t>2011г. №</t>
    </r>
    <r>
      <rPr>
        <u val="single"/>
        <sz val="12"/>
        <rFont val="Arial Cyr"/>
        <family val="0"/>
      </rPr>
      <t xml:space="preserve">  42   </t>
    </r>
  </si>
  <si>
    <t>Налог на доходы физических лиц  с 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</si>
  <si>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стаьей 227 Налогового кодекса Российской Федерации</t>
  </si>
  <si>
    <t>к решению совета Афанасьевского сельского поселения</t>
  </si>
  <si>
    <t>Приложение №3</t>
  </si>
  <si>
    <t>1 01 02030 01 0000 110</t>
  </si>
  <si>
    <t>1 01 02020 01 0000 110</t>
  </si>
  <si>
    <t>Приложение №2</t>
  </si>
  <si>
    <t>Минестерство, ведомство</t>
  </si>
  <si>
    <t>5209200</t>
  </si>
  <si>
    <t>Губернаторская надбавка специалистам муниципальных учреждений культуры, педагогическим работникам муниципальных детских музыкальных, художественных школ и школ искуств Ивановской области</t>
  </si>
  <si>
    <t>от 10.04.2012г. №14</t>
  </si>
  <si>
    <t>от 10.04.2012г.№14</t>
  </si>
  <si>
    <t>Оценка недвижимости, признание прав и регулирование отношений по государственной собственности</t>
  </si>
  <si>
    <t>0900200</t>
  </si>
  <si>
    <t>Целевая программа "О поддержаниии развитии Общественной организации "Добровольная пожарная охрана Шуйского муниципального района Ивановской области" для обеспечения пожарной безопасности в населенных пунктах на территории Афанасьевского сельского поселения на период 2012-2014г.г."</t>
  </si>
  <si>
    <t>7950001</t>
  </si>
  <si>
    <t xml:space="preserve">Предоставление субсидий федеральным бюджетным,
автономным учреждениям и иным некоммерческим организациям
</t>
  </si>
  <si>
    <t>600</t>
  </si>
  <si>
    <t xml:space="preserve">Субсидии некоммерческим организациям
 (за исключением государственных учреждений)
</t>
  </si>
  <si>
    <t>630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</si>
</sst>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  <numFmt numFmtId="170" formatCode="#,##0.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1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vertical="top" wrapText="1"/>
    </xf>
    <xf numFmtId="2" fontId="0" fillId="33" borderId="10" xfId="0" applyNumberFormat="1" applyFill="1" applyBorder="1" applyAlignment="1">
      <alignment/>
    </xf>
    <xf numFmtId="0" fontId="1" fillId="33" borderId="13" xfId="0" applyFont="1" applyFill="1" applyBorder="1" applyAlignment="1">
      <alignment vertical="top" wrapText="1"/>
    </xf>
    <xf numFmtId="49" fontId="1" fillId="33" borderId="13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2" fontId="9" fillId="33" borderId="14" xfId="0" applyNumberFormat="1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2" fontId="9" fillId="33" borderId="16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9" fillId="33" borderId="1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center" vertical="center" wrapText="1"/>
    </xf>
    <xf numFmtId="49" fontId="9" fillId="35" borderId="14" xfId="0" applyNumberFormat="1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top" wrapText="1"/>
    </xf>
    <xf numFmtId="2" fontId="9" fillId="35" borderId="14" xfId="0" applyNumberFormat="1" applyFont="1" applyFill="1" applyBorder="1" applyAlignment="1">
      <alignment horizontal="center" vertical="top" wrapText="1"/>
    </xf>
    <xf numFmtId="49" fontId="1" fillId="34" borderId="14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center" wrapText="1"/>
    </xf>
    <xf numFmtId="2" fontId="9" fillId="34" borderId="14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49" fontId="9" fillId="36" borderId="14" xfId="0" applyNumberFormat="1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top" wrapText="1"/>
    </xf>
    <xf numFmtId="2" fontId="9" fillId="36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2" fontId="9" fillId="37" borderId="23" xfId="0" applyNumberFormat="1" applyFont="1" applyFill="1" applyBorder="1" applyAlignment="1">
      <alignment horizontal="center" vertical="top" wrapText="1"/>
    </xf>
    <xf numFmtId="49" fontId="9" fillId="37" borderId="24" xfId="0" applyNumberFormat="1" applyFont="1" applyFill="1" applyBorder="1" applyAlignment="1">
      <alignment horizontal="center" vertical="top" wrapText="1"/>
    </xf>
    <xf numFmtId="0" fontId="9" fillId="37" borderId="24" xfId="0" applyFont="1" applyFill="1" applyBorder="1" applyAlignment="1">
      <alignment horizontal="center" vertical="top" wrapText="1"/>
    </xf>
    <xf numFmtId="0" fontId="9" fillId="37" borderId="25" xfId="0" applyFont="1" applyFill="1" applyBorder="1" applyAlignment="1">
      <alignment vertical="top" wrapText="1"/>
    </xf>
    <xf numFmtId="0" fontId="0" fillId="35" borderId="0" xfId="0" applyFill="1" applyAlignment="1">
      <alignment/>
    </xf>
    <xf numFmtId="49" fontId="1" fillId="35" borderId="22" xfId="0" applyNumberFormat="1" applyFont="1" applyFill="1" applyBorder="1" applyAlignment="1">
      <alignment horizontal="center" vertical="top" wrapText="1"/>
    </xf>
    <xf numFmtId="0" fontId="1" fillId="35" borderId="22" xfId="0" applyFont="1" applyFill="1" applyBorder="1" applyAlignment="1">
      <alignment horizontal="center" vertical="top" wrapText="1"/>
    </xf>
    <xf numFmtId="2" fontId="1" fillId="34" borderId="26" xfId="0" applyNumberFormat="1" applyFont="1" applyFill="1" applyBorder="1" applyAlignment="1">
      <alignment horizontal="center" vertical="top" wrapText="1"/>
    </xf>
    <xf numFmtId="49" fontId="1" fillId="34" borderId="14" xfId="0" applyNumberFormat="1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vertical="top" wrapText="1"/>
    </xf>
    <xf numFmtId="2" fontId="1" fillId="35" borderId="26" xfId="0" applyNumberFormat="1" applyFont="1" applyFill="1" applyBorder="1" applyAlignment="1">
      <alignment horizontal="center" vertical="top" wrapText="1"/>
    </xf>
    <xf numFmtId="49" fontId="1" fillId="35" borderId="14" xfId="0" applyNumberFormat="1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vertical="top" wrapText="1"/>
    </xf>
    <xf numFmtId="2" fontId="15" fillId="33" borderId="26" xfId="0" applyNumberFormat="1" applyFont="1" applyFill="1" applyBorder="1" applyAlignment="1">
      <alignment horizontal="center" vertical="top" wrapText="1"/>
    </xf>
    <xf numFmtId="49" fontId="15" fillId="33" borderId="14" xfId="0" applyNumberFormat="1" applyFont="1" applyFill="1" applyBorder="1" applyAlignment="1">
      <alignment horizontal="center" vertical="top" wrapText="1"/>
    </xf>
    <xf numFmtId="0" fontId="15" fillId="33" borderId="14" xfId="0" applyFont="1" applyFill="1" applyBorder="1" applyAlignment="1">
      <alignment vertical="top" wrapText="1"/>
    </xf>
    <xf numFmtId="49" fontId="9" fillId="33" borderId="14" xfId="0" applyNumberFormat="1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vertical="top" wrapText="1"/>
    </xf>
    <xf numFmtId="2" fontId="1" fillId="0" borderId="27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2" fontId="9" fillId="33" borderId="26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5" fillId="33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2" fontId="9" fillId="38" borderId="26" xfId="0" applyNumberFormat="1" applyFont="1" applyFill="1" applyBorder="1" applyAlignment="1">
      <alignment horizontal="center" vertical="top" wrapText="1"/>
    </xf>
    <xf numFmtId="49" fontId="9" fillId="38" borderId="14" xfId="0" applyNumberFormat="1" applyFont="1" applyFill="1" applyBorder="1" applyAlignment="1">
      <alignment horizontal="center" vertical="top" wrapText="1"/>
    </xf>
    <xf numFmtId="0" fontId="9" fillId="38" borderId="14" xfId="0" applyFont="1" applyFill="1" applyBorder="1" applyAlignment="1">
      <alignment horizontal="center" vertical="top" wrapText="1"/>
    </xf>
    <xf numFmtId="0" fontId="9" fillId="38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center" vertical="top" wrapText="1"/>
    </xf>
    <xf numFmtId="2" fontId="1" fillId="35" borderId="28" xfId="0" applyNumberFormat="1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2" fontId="1" fillId="33" borderId="14" xfId="0" applyNumberFormat="1" applyFont="1" applyFill="1" applyBorder="1" applyAlignment="1">
      <alignment horizontal="center" vertical="top" wrapText="1"/>
    </xf>
    <xf numFmtId="2" fontId="1" fillId="35" borderId="17" xfId="0" applyNumberFormat="1" applyFont="1" applyFill="1" applyBorder="1" applyAlignment="1">
      <alignment horizontal="center" vertical="top" wrapText="1"/>
    </xf>
    <xf numFmtId="49" fontId="15" fillId="33" borderId="29" xfId="0" applyNumberFormat="1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15" fillId="33" borderId="25" xfId="0" applyFont="1" applyFill="1" applyBorder="1" applyAlignment="1">
      <alignment vertical="top" wrapText="1"/>
    </xf>
    <xf numFmtId="49" fontId="9" fillId="33" borderId="18" xfId="0" applyNumberFormat="1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vertical="top" wrapText="1"/>
    </xf>
    <xf numFmtId="49" fontId="1" fillId="0" borderId="22" xfId="0" applyNumberFormat="1" applyFont="1" applyBorder="1" applyAlignment="1">
      <alignment horizontal="center" vertical="top" wrapText="1"/>
    </xf>
    <xf numFmtId="0" fontId="1" fillId="0" borderId="22" xfId="0" applyFont="1" applyFill="1" applyBorder="1" applyAlignment="1">
      <alignment vertical="top" wrapText="1"/>
    </xf>
    <xf numFmtId="0" fontId="15" fillId="35" borderId="22" xfId="0" applyFont="1" applyFill="1" applyBorder="1" applyAlignment="1">
      <alignment vertical="top" wrapText="1"/>
    </xf>
    <xf numFmtId="0" fontId="16" fillId="35" borderId="0" xfId="0" applyFont="1" applyFill="1" applyAlignment="1">
      <alignment/>
    </xf>
    <xf numFmtId="2" fontId="9" fillId="35" borderId="26" xfId="0" applyNumberFormat="1" applyFont="1" applyFill="1" applyBorder="1" applyAlignment="1">
      <alignment horizontal="center" vertical="top" wrapText="1"/>
    </xf>
    <xf numFmtId="2" fontId="9" fillId="35" borderId="17" xfId="0" applyNumberFormat="1" applyFont="1" applyFill="1" applyBorder="1" applyAlignment="1">
      <alignment horizontal="center" vertical="top" wrapText="1"/>
    </xf>
    <xf numFmtId="49" fontId="9" fillId="35" borderId="22" xfId="0" applyNumberFormat="1" applyFont="1" applyFill="1" applyBorder="1" applyAlignment="1">
      <alignment horizontal="center" vertical="top" wrapText="1"/>
    </xf>
    <xf numFmtId="0" fontId="9" fillId="35" borderId="22" xfId="0" applyFont="1" applyFill="1" applyBorder="1" applyAlignment="1">
      <alignment horizontal="center" vertical="top" wrapText="1"/>
    </xf>
    <xf numFmtId="0" fontId="9" fillId="35" borderId="22" xfId="0" applyFont="1" applyFill="1" applyBorder="1" applyAlignment="1">
      <alignment vertical="top" wrapText="1"/>
    </xf>
    <xf numFmtId="49" fontId="1" fillId="0" borderId="30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2" fontId="1" fillId="33" borderId="13" xfId="0" applyNumberFormat="1" applyFont="1" applyFill="1" applyBorder="1" applyAlignment="1">
      <alignment horizontal="center" vertical="top" wrapText="1"/>
    </xf>
    <xf numFmtId="49" fontId="1" fillId="33" borderId="30" xfId="0" applyNumberFormat="1" applyFont="1" applyFill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vertical="top" wrapText="1"/>
    </xf>
    <xf numFmtId="2" fontId="1" fillId="0" borderId="18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2" fontId="1" fillId="34" borderId="17" xfId="0" applyNumberFormat="1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 horizontal="center" vertical="top" wrapText="1"/>
    </xf>
    <xf numFmtId="2" fontId="15" fillId="33" borderId="14" xfId="0" applyNumberFormat="1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wrapText="1"/>
    </xf>
    <xf numFmtId="0" fontId="12" fillId="33" borderId="14" xfId="0" applyFont="1" applyFill="1" applyBorder="1" applyAlignment="1">
      <alignment wrapText="1"/>
    </xf>
    <xf numFmtId="2" fontId="9" fillId="33" borderId="31" xfId="0" applyNumberFormat="1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vertical="top" wrapText="1"/>
    </xf>
    <xf numFmtId="2" fontId="9" fillId="38" borderId="13" xfId="0" applyNumberFormat="1" applyFont="1" applyFill="1" applyBorder="1" applyAlignment="1">
      <alignment horizontal="center" vertical="top" wrapText="1"/>
    </xf>
    <xf numFmtId="49" fontId="9" fillId="38" borderId="3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49" fontId="15" fillId="35" borderId="14" xfId="0" applyNumberFormat="1" applyFont="1" applyFill="1" applyBorder="1" applyAlignment="1">
      <alignment horizontal="center" vertical="top" wrapText="1"/>
    </xf>
    <xf numFmtId="2" fontId="15" fillId="35" borderId="17" xfId="0" applyNumberFormat="1" applyFont="1" applyFill="1" applyBorder="1" applyAlignment="1">
      <alignment horizontal="center" vertical="top" wrapText="1"/>
    </xf>
    <xf numFmtId="2" fontId="15" fillId="35" borderId="26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34" borderId="14" xfId="0" applyFont="1" applyFill="1" applyBorder="1" applyAlignment="1">
      <alignment horizontal="center" vertical="top" wrapText="1"/>
    </xf>
    <xf numFmtId="0" fontId="9" fillId="35" borderId="14" xfId="0" applyFont="1" applyFill="1" applyBorder="1" applyAlignment="1">
      <alignment vertical="top" wrapText="1"/>
    </xf>
    <xf numFmtId="49" fontId="9" fillId="35" borderId="14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5" fillId="34" borderId="14" xfId="0" applyFont="1" applyFill="1" applyBorder="1" applyAlignment="1">
      <alignment vertical="top" wrapText="1"/>
    </xf>
    <xf numFmtId="49" fontId="15" fillId="34" borderId="14" xfId="0" applyNumberFormat="1" applyFont="1" applyFill="1" applyBorder="1" applyAlignment="1">
      <alignment horizontal="center" vertical="top" wrapText="1"/>
    </xf>
    <xf numFmtId="2" fontId="15" fillId="34" borderId="17" xfId="0" applyNumberFormat="1" applyFont="1" applyFill="1" applyBorder="1" applyAlignment="1">
      <alignment horizontal="center" vertical="top" wrapText="1"/>
    </xf>
    <xf numFmtId="2" fontId="15" fillId="34" borderId="26" xfId="0" applyNumberFormat="1" applyFont="1" applyFill="1" applyBorder="1" applyAlignment="1">
      <alignment horizontal="center" vertical="top" wrapText="1"/>
    </xf>
    <xf numFmtId="0" fontId="18" fillId="34" borderId="0" xfId="0" applyFont="1" applyFill="1" applyAlignment="1">
      <alignment/>
    </xf>
    <xf numFmtId="2" fontId="9" fillId="34" borderId="17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/>
    </xf>
    <xf numFmtId="2" fontId="15" fillId="34" borderId="14" xfId="0" applyNumberFormat="1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49" fontId="1" fillId="34" borderId="14" xfId="0" applyNumberFormat="1" applyFont="1" applyFill="1" applyBorder="1" applyAlignment="1">
      <alignment vertical="top" wrapText="1"/>
    </xf>
    <xf numFmtId="0" fontId="9" fillId="34" borderId="22" xfId="0" applyFont="1" applyFill="1" applyBorder="1" applyAlignment="1">
      <alignment horizontal="center" vertical="top" wrapText="1"/>
    </xf>
    <xf numFmtId="49" fontId="1" fillId="34" borderId="22" xfId="0" applyNumberFormat="1" applyFont="1" applyFill="1" applyBorder="1" applyAlignment="1">
      <alignment horizontal="center" vertical="top" wrapText="1"/>
    </xf>
    <xf numFmtId="0" fontId="15" fillId="34" borderId="22" xfId="0" applyFont="1" applyFill="1" applyBorder="1" applyAlignment="1">
      <alignment vertical="top" wrapText="1"/>
    </xf>
    <xf numFmtId="0" fontId="15" fillId="34" borderId="22" xfId="0" applyFont="1" applyFill="1" applyBorder="1" applyAlignment="1">
      <alignment horizontal="center" vertical="top" wrapText="1"/>
    </xf>
    <xf numFmtId="49" fontId="15" fillId="34" borderId="22" xfId="0" applyNumberFormat="1" applyFont="1" applyFill="1" applyBorder="1" applyAlignment="1">
      <alignment horizontal="center" vertical="top" wrapText="1"/>
    </xf>
    <xf numFmtId="0" fontId="1" fillId="34" borderId="22" xfId="0" applyFont="1" applyFill="1" applyBorder="1" applyAlignment="1">
      <alignment horizontal="center" vertical="top" wrapText="1"/>
    </xf>
    <xf numFmtId="0" fontId="1" fillId="34" borderId="22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49" fontId="15" fillId="0" borderId="14" xfId="0" applyNumberFormat="1" applyFont="1" applyBorder="1" applyAlignment="1">
      <alignment horizontal="center" vertical="top" wrapText="1"/>
    </xf>
    <xf numFmtId="2" fontId="15" fillId="0" borderId="17" xfId="0" applyNumberFormat="1" applyFont="1" applyBorder="1" applyAlignment="1">
      <alignment horizontal="center" vertical="top" wrapText="1"/>
    </xf>
    <xf numFmtId="2" fontId="15" fillId="0" borderId="14" xfId="0" applyNumberFormat="1" applyFont="1" applyBorder="1" applyAlignment="1">
      <alignment horizontal="center" vertical="top" wrapText="1"/>
    </xf>
    <xf numFmtId="2" fontId="1" fillId="0" borderId="34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33" borderId="35" xfId="0" applyFont="1" applyFill="1" applyBorder="1" applyAlignment="1">
      <alignment vertical="top" wrapText="1"/>
    </xf>
    <xf numFmtId="0" fontId="1" fillId="35" borderId="35" xfId="0" applyFont="1" applyFill="1" applyBorder="1" applyAlignment="1">
      <alignment horizontal="center" vertical="top" wrapText="1"/>
    </xf>
    <xf numFmtId="0" fontId="9" fillId="33" borderId="35" xfId="0" applyFont="1" applyFill="1" applyBorder="1" applyAlignment="1">
      <alignment horizontal="center" vertical="top" wrapText="1"/>
    </xf>
    <xf numFmtId="49" fontId="9" fillId="33" borderId="35" xfId="0" applyNumberFormat="1" applyFont="1" applyFill="1" applyBorder="1" applyAlignment="1">
      <alignment horizontal="center" vertical="top" wrapText="1"/>
    </xf>
    <xf numFmtId="2" fontId="15" fillId="33" borderId="35" xfId="0" applyNumberFormat="1" applyFont="1" applyFill="1" applyBorder="1" applyAlignment="1">
      <alignment horizontal="center" vertical="top" wrapText="1"/>
    </xf>
    <xf numFmtId="0" fontId="15" fillId="33" borderId="35" xfId="0" applyFont="1" applyFill="1" applyBorder="1" applyAlignment="1">
      <alignment vertical="top" wrapText="1"/>
    </xf>
    <xf numFmtId="49" fontId="15" fillId="33" borderId="35" xfId="0" applyNumberFormat="1" applyFont="1" applyFill="1" applyBorder="1" applyAlignment="1">
      <alignment horizontal="center" vertical="top" wrapText="1"/>
    </xf>
    <xf numFmtId="2" fontId="1" fillId="34" borderId="0" xfId="0" applyNumberFormat="1" applyFont="1" applyFill="1" applyBorder="1" applyAlignment="1">
      <alignment horizontal="center" vertical="top" wrapText="1"/>
    </xf>
    <xf numFmtId="0" fontId="9" fillId="37" borderId="12" xfId="0" applyFont="1" applyFill="1" applyBorder="1" applyAlignment="1">
      <alignment vertical="top" wrapText="1"/>
    </xf>
    <xf numFmtId="0" fontId="9" fillId="37" borderId="32" xfId="0" applyFont="1" applyFill="1" applyBorder="1" applyAlignment="1">
      <alignment horizontal="center" vertical="top" wrapText="1"/>
    </xf>
    <xf numFmtId="49" fontId="9" fillId="37" borderId="32" xfId="0" applyNumberFormat="1" applyFont="1" applyFill="1" applyBorder="1" applyAlignment="1">
      <alignment horizontal="center" vertical="top" wrapText="1"/>
    </xf>
    <xf numFmtId="49" fontId="9" fillId="37" borderId="36" xfId="0" applyNumberFormat="1" applyFont="1" applyFill="1" applyBorder="1" applyAlignment="1">
      <alignment horizontal="center" vertical="top" wrapText="1"/>
    </xf>
    <xf numFmtId="2" fontId="9" fillId="35" borderId="31" xfId="0" applyNumberFormat="1" applyFont="1" applyFill="1" applyBorder="1" applyAlignment="1">
      <alignment horizontal="center" vertical="top" wrapText="1"/>
    </xf>
    <xf numFmtId="2" fontId="15" fillId="34" borderId="0" xfId="0" applyNumberFormat="1" applyFont="1" applyFill="1" applyBorder="1" applyAlignment="1">
      <alignment horizontal="center" vertical="top" wrapText="1"/>
    </xf>
    <xf numFmtId="2" fontId="9" fillId="35" borderId="0" xfId="0" applyNumberFormat="1" applyFont="1" applyFill="1" applyBorder="1" applyAlignment="1">
      <alignment horizontal="center" vertical="top" wrapText="1"/>
    </xf>
    <xf numFmtId="0" fontId="15" fillId="35" borderId="22" xfId="0" applyFont="1" applyFill="1" applyBorder="1" applyAlignment="1">
      <alignment horizontal="center" vertical="top" wrapText="1"/>
    </xf>
    <xf numFmtId="49" fontId="15" fillId="35" borderId="22" xfId="0" applyNumberFormat="1" applyFont="1" applyFill="1" applyBorder="1" applyAlignment="1">
      <alignment horizontal="center" vertical="top" wrapText="1"/>
    </xf>
    <xf numFmtId="2" fontId="15" fillId="35" borderId="0" xfId="0" applyNumberFormat="1" applyFont="1" applyFill="1" applyBorder="1" applyAlignment="1">
      <alignment horizontal="center" vertical="top" wrapText="1"/>
    </xf>
    <xf numFmtId="0" fontId="18" fillId="35" borderId="0" xfId="0" applyFont="1" applyFill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22" xfId="0" applyFont="1" applyBorder="1" applyAlignment="1">
      <alignment wrapText="1"/>
    </xf>
    <xf numFmtId="169" fontId="0" fillId="0" borderId="0" xfId="0" applyNumberFormat="1" applyAlignment="1">
      <alignment/>
    </xf>
    <xf numFmtId="169" fontId="9" fillId="38" borderId="13" xfId="0" applyNumberFormat="1" applyFont="1" applyFill="1" applyBorder="1" applyAlignment="1">
      <alignment horizontal="center" vertical="top" wrapText="1"/>
    </xf>
    <xf numFmtId="169" fontId="9" fillId="33" borderId="31" xfId="0" applyNumberFormat="1" applyFont="1" applyFill="1" applyBorder="1" applyAlignment="1">
      <alignment horizontal="center" vertical="top" wrapText="1"/>
    </xf>
    <xf numFmtId="169" fontId="15" fillId="33" borderId="26" xfId="0" applyNumberFormat="1" applyFont="1" applyFill="1" applyBorder="1" applyAlignment="1">
      <alignment horizontal="center" vertical="top" wrapText="1"/>
    </xf>
    <xf numFmtId="169" fontId="1" fillId="35" borderId="26" xfId="0" applyNumberFormat="1" applyFont="1" applyFill="1" applyBorder="1" applyAlignment="1">
      <alignment horizontal="center" vertical="top" wrapText="1"/>
    </xf>
    <xf numFmtId="169" fontId="1" fillId="0" borderId="26" xfId="0" applyNumberFormat="1" applyFont="1" applyBorder="1" applyAlignment="1">
      <alignment horizontal="center" vertical="top" wrapText="1"/>
    </xf>
    <xf numFmtId="169" fontId="9" fillId="35" borderId="26" xfId="0" applyNumberFormat="1" applyFont="1" applyFill="1" applyBorder="1" applyAlignment="1">
      <alignment horizontal="center" vertical="top" wrapText="1"/>
    </xf>
    <xf numFmtId="169" fontId="15" fillId="34" borderId="26" xfId="0" applyNumberFormat="1" applyFont="1" applyFill="1" applyBorder="1" applyAlignment="1">
      <alignment horizontal="center" vertical="top" wrapText="1"/>
    </xf>
    <xf numFmtId="169" fontId="1" fillId="34" borderId="26" xfId="0" applyNumberFormat="1" applyFont="1" applyFill="1" applyBorder="1" applyAlignment="1">
      <alignment horizontal="center" vertical="top" wrapText="1"/>
    </xf>
    <xf numFmtId="169" fontId="1" fillId="0" borderId="28" xfId="0" applyNumberFormat="1" applyFont="1" applyBorder="1" applyAlignment="1">
      <alignment horizontal="center" vertical="top" wrapText="1"/>
    </xf>
    <xf numFmtId="169" fontId="1" fillId="33" borderId="37" xfId="0" applyNumberFormat="1" applyFont="1" applyFill="1" applyBorder="1" applyAlignment="1">
      <alignment horizontal="center" vertical="top" wrapText="1"/>
    </xf>
    <xf numFmtId="169" fontId="1" fillId="0" borderId="37" xfId="0" applyNumberFormat="1" applyFont="1" applyBorder="1" applyAlignment="1">
      <alignment horizontal="center" vertical="top" wrapText="1"/>
    </xf>
    <xf numFmtId="169" fontId="9" fillId="35" borderId="28" xfId="0" applyNumberFormat="1" applyFont="1" applyFill="1" applyBorder="1" applyAlignment="1">
      <alignment horizontal="center" vertical="top" wrapText="1"/>
    </xf>
    <xf numFmtId="169" fontId="15" fillId="0" borderId="26" xfId="0" applyNumberFormat="1" applyFont="1" applyBorder="1" applyAlignment="1">
      <alignment horizontal="center" vertical="top" wrapText="1"/>
    </xf>
    <xf numFmtId="169" fontId="15" fillId="35" borderId="26" xfId="0" applyNumberFormat="1" applyFont="1" applyFill="1" applyBorder="1" applyAlignment="1">
      <alignment horizontal="center" vertical="top" wrapText="1"/>
    </xf>
    <xf numFmtId="169" fontId="9" fillId="38" borderId="26" xfId="0" applyNumberFormat="1" applyFont="1" applyFill="1" applyBorder="1" applyAlignment="1">
      <alignment horizontal="center" vertical="top" wrapText="1"/>
    </xf>
    <xf numFmtId="169" fontId="1" fillId="0" borderId="26" xfId="0" applyNumberFormat="1" applyFont="1" applyFill="1" applyBorder="1" applyAlignment="1">
      <alignment horizontal="center" vertical="top" wrapText="1"/>
    </xf>
    <xf numFmtId="169" fontId="15" fillId="33" borderId="35" xfId="0" applyNumberFormat="1" applyFont="1" applyFill="1" applyBorder="1" applyAlignment="1">
      <alignment horizontal="center" vertical="top" wrapText="1"/>
    </xf>
    <xf numFmtId="169" fontId="9" fillId="35" borderId="31" xfId="0" applyNumberFormat="1" applyFont="1" applyFill="1" applyBorder="1" applyAlignment="1">
      <alignment horizontal="center" vertical="top" wrapText="1"/>
    </xf>
    <xf numFmtId="169" fontId="1" fillId="34" borderId="28" xfId="0" applyNumberFormat="1" applyFont="1" applyFill="1" applyBorder="1" applyAlignment="1">
      <alignment horizontal="center" vertical="top" wrapText="1"/>
    </xf>
    <xf numFmtId="169" fontId="15" fillId="34" borderId="28" xfId="0" applyNumberFormat="1" applyFont="1" applyFill="1" applyBorder="1" applyAlignment="1">
      <alignment horizontal="center" vertical="top" wrapText="1"/>
    </xf>
    <xf numFmtId="169" fontId="15" fillId="35" borderId="28" xfId="0" applyNumberFormat="1" applyFont="1" applyFill="1" applyBorder="1" applyAlignment="1">
      <alignment horizontal="center" vertical="top" wrapText="1"/>
    </xf>
    <xf numFmtId="169" fontId="9" fillId="37" borderId="23" xfId="0" applyNumberFormat="1" applyFont="1" applyFill="1" applyBorder="1" applyAlignment="1">
      <alignment horizontal="center" vertical="top" wrapText="1"/>
    </xf>
    <xf numFmtId="0" fontId="9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15" fillId="35" borderId="22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5" fillId="0" borderId="14" xfId="0" applyFont="1" applyFill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top" wrapText="1"/>
    </xf>
    <xf numFmtId="2" fontId="15" fillId="0" borderId="26" xfId="0" applyNumberFormat="1" applyFont="1" applyFill="1" applyBorder="1" applyAlignment="1">
      <alignment horizontal="center" vertical="top" wrapText="1"/>
    </xf>
    <xf numFmtId="169" fontId="15" fillId="0" borderId="26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1" fillId="0" borderId="26" xfId="0" applyNumberFormat="1" applyFont="1" applyFill="1" applyBorder="1" applyAlignment="1">
      <alignment horizontal="center" vertical="top" wrapText="1"/>
    </xf>
    <xf numFmtId="2" fontId="15" fillId="0" borderId="17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9" fillId="33" borderId="29" xfId="0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top" wrapText="1"/>
    </xf>
    <xf numFmtId="2" fontId="9" fillId="33" borderId="15" xfId="0" applyNumberFormat="1" applyFont="1" applyFill="1" applyBorder="1" applyAlignment="1">
      <alignment horizontal="center" vertical="top" wrapText="1"/>
    </xf>
    <xf numFmtId="49" fontId="9" fillId="33" borderId="21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wrapText="1"/>
    </xf>
    <xf numFmtId="0" fontId="9" fillId="33" borderId="15" xfId="0" applyFont="1" applyFill="1" applyBorder="1" applyAlignment="1">
      <alignment wrapText="1"/>
    </xf>
    <xf numFmtId="169" fontId="1" fillId="0" borderId="28" xfId="0" applyNumberFormat="1" applyFont="1" applyBorder="1" applyAlignment="1">
      <alignment horizontal="center" vertical="top" wrapText="1"/>
    </xf>
    <xf numFmtId="169" fontId="1" fillId="0" borderId="31" xfId="0" applyNumberFormat="1" applyFont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169" fontId="1" fillId="35" borderId="28" xfId="0" applyNumberFormat="1" applyFont="1" applyFill="1" applyBorder="1" applyAlignment="1">
      <alignment horizontal="center" vertical="top" wrapText="1"/>
    </xf>
    <xf numFmtId="169" fontId="1" fillId="33" borderId="3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35" borderId="21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49" fontId="1" fillId="35" borderId="21" xfId="0" applyNumberFormat="1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>
      <alignment horizontal="center" vertical="top" wrapText="1"/>
    </xf>
    <xf numFmtId="2" fontId="1" fillId="35" borderId="28" xfId="0" applyNumberFormat="1" applyFont="1" applyFill="1" applyBorder="1" applyAlignment="1">
      <alignment horizontal="center" vertical="top" wrapText="1"/>
    </xf>
    <xf numFmtId="2" fontId="1" fillId="33" borderId="3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" fillId="0" borderId="21" xfId="0" applyFont="1" applyFill="1" applyBorder="1" applyAlignment="1" applyProtection="1">
      <alignment vertical="top" wrapText="1"/>
      <protection locked="0"/>
    </xf>
    <xf numFmtId="0" fontId="1" fillId="0" borderId="19" xfId="0" applyFont="1" applyFill="1" applyBorder="1" applyAlignment="1" applyProtection="1">
      <alignment vertical="top" wrapText="1"/>
      <protection locked="0"/>
    </xf>
    <xf numFmtId="0" fontId="1" fillId="0" borderId="19" xfId="0" applyFont="1" applyBorder="1" applyAlignment="1">
      <alignment horizontal="center" vertical="top" wrapText="1"/>
    </xf>
    <xf numFmtId="169" fontId="1" fillId="0" borderId="38" xfId="0" applyNumberFormat="1" applyFont="1" applyBorder="1" applyAlignment="1">
      <alignment horizontal="center" vertical="top" wrapText="1"/>
    </xf>
    <xf numFmtId="169" fontId="0" fillId="0" borderId="39" xfId="0" applyNumberFormat="1" applyBorder="1" applyAlignment="1">
      <alignment horizontal="center" vertical="top" wrapText="1"/>
    </xf>
    <xf numFmtId="169" fontId="0" fillId="0" borderId="11" xfId="0" applyNumberForma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3">
      <selection activeCell="C18" sqref="C18"/>
    </sheetView>
  </sheetViews>
  <sheetFormatPr defaultColWidth="9.00390625" defaultRowHeight="12.75"/>
  <cols>
    <col min="1" max="1" width="40.375" style="0" customWidth="1"/>
    <col min="2" max="2" width="33.375" style="0" customWidth="1"/>
    <col min="3" max="3" width="30.125" style="0" customWidth="1"/>
    <col min="4" max="4" width="11.875" style="0" hidden="1" customWidth="1"/>
    <col min="5" max="5" width="13.625" style="0" hidden="1" customWidth="1"/>
  </cols>
  <sheetData>
    <row r="1" spans="2:3" ht="17.25" customHeight="1">
      <c r="B1" s="249" t="s">
        <v>4</v>
      </c>
      <c r="C1" s="249"/>
    </row>
    <row r="2" spans="2:3" ht="14.25" customHeight="1">
      <c r="B2" s="249" t="s">
        <v>346</v>
      </c>
      <c r="C2" s="249"/>
    </row>
    <row r="3" spans="2:3" ht="15" customHeight="1">
      <c r="B3" s="249" t="s">
        <v>354</v>
      </c>
      <c r="C3" s="249"/>
    </row>
    <row r="4" spans="2:3" ht="15" customHeight="1">
      <c r="B4" s="236"/>
      <c r="C4" s="236"/>
    </row>
    <row r="5" spans="1:5" ht="15">
      <c r="A5" s="13"/>
      <c r="B5" s="253" t="s">
        <v>85</v>
      </c>
      <c r="C5" s="253"/>
      <c r="D5" s="252" t="s">
        <v>4</v>
      </c>
      <c r="E5" s="252"/>
    </row>
    <row r="6" spans="1:5" ht="15">
      <c r="A6" s="13"/>
      <c r="B6" s="252" t="s">
        <v>82</v>
      </c>
      <c r="C6" s="252"/>
      <c r="D6" s="252"/>
      <c r="E6" s="252"/>
    </row>
    <row r="7" spans="1:5" ht="15">
      <c r="A7" s="13"/>
      <c r="B7" s="13"/>
      <c r="C7" s="250" t="s">
        <v>339</v>
      </c>
      <c r="D7" s="250"/>
      <c r="E7" s="250"/>
    </row>
    <row r="8" spans="1:5" ht="15">
      <c r="A8" s="13"/>
      <c r="B8" s="13"/>
      <c r="C8" s="13"/>
      <c r="D8" s="13"/>
      <c r="E8" s="13"/>
    </row>
    <row r="9" spans="1:5" ht="15.75">
      <c r="A9" s="251" t="s">
        <v>5</v>
      </c>
      <c r="B9" s="251"/>
      <c r="C9" s="251"/>
      <c r="D9" s="251"/>
      <c r="E9" s="251"/>
    </row>
    <row r="10" spans="1:5" ht="15.75">
      <c r="A10" s="251" t="s">
        <v>89</v>
      </c>
      <c r="B10" s="251"/>
      <c r="C10" s="251"/>
      <c r="D10" s="251"/>
      <c r="E10" s="251"/>
    </row>
    <row r="12" spans="1:5" ht="26.25" thickBot="1">
      <c r="A12" s="2" t="s">
        <v>6</v>
      </c>
      <c r="B12" s="3" t="s">
        <v>7</v>
      </c>
      <c r="C12" s="3" t="s">
        <v>8</v>
      </c>
      <c r="D12" s="3" t="s">
        <v>8</v>
      </c>
      <c r="E12" s="3" t="s">
        <v>0</v>
      </c>
    </row>
    <row r="13" spans="1:5" ht="36.75" customHeight="1" thickBot="1">
      <c r="A13" s="11" t="s">
        <v>9</v>
      </c>
      <c r="B13" s="12" t="s">
        <v>26</v>
      </c>
      <c r="C13" s="10">
        <f>C14</f>
        <v>638.79</v>
      </c>
      <c r="D13" s="10" t="e">
        <f>D14+D15</f>
        <v>#REF!</v>
      </c>
      <c r="E13" s="10" t="e">
        <f>E14+E15</f>
        <v>#REF!</v>
      </c>
    </row>
    <row r="14" spans="1:5" ht="32.25" thickBot="1">
      <c r="A14" s="8" t="s">
        <v>10</v>
      </c>
      <c r="B14" s="9" t="s">
        <v>27</v>
      </c>
      <c r="C14" s="10">
        <f>C15</f>
        <v>638.79</v>
      </c>
      <c r="D14" s="10" t="e">
        <f>#REF!</f>
        <v>#REF!</v>
      </c>
      <c r="E14" s="10" t="e">
        <f>#REF!</f>
        <v>#REF!</v>
      </c>
    </row>
    <row r="15" spans="1:5" ht="20.25" customHeight="1" thickBot="1">
      <c r="A15" s="8" t="s">
        <v>11</v>
      </c>
      <c r="B15" s="9" t="s">
        <v>28</v>
      </c>
      <c r="C15" s="10">
        <f>C16+C17</f>
        <v>638.79</v>
      </c>
      <c r="D15" s="10">
        <f>D16+D17</f>
        <v>0</v>
      </c>
      <c r="E15" s="10">
        <f>E16+E17</f>
        <v>0</v>
      </c>
    </row>
    <row r="16" spans="1:5" ht="21" customHeight="1" thickBot="1">
      <c r="A16" s="4" t="s">
        <v>12</v>
      </c>
      <c r="B16" s="6" t="s">
        <v>29</v>
      </c>
      <c r="C16" s="7">
        <v>-6353.39</v>
      </c>
      <c r="D16" s="7">
        <v>-219107.8</v>
      </c>
      <c r="E16" s="7">
        <v>-215882.3</v>
      </c>
    </row>
    <row r="17" spans="1:6" ht="32.25" thickBot="1">
      <c r="A17" s="4" t="s">
        <v>13</v>
      </c>
      <c r="B17" s="6" t="s">
        <v>30</v>
      </c>
      <c r="C17" s="248">
        <v>6992.18</v>
      </c>
      <c r="D17" s="7">
        <v>219107.8</v>
      </c>
      <c r="E17" s="7">
        <v>215882.3</v>
      </c>
      <c r="F17" s="235"/>
    </row>
    <row r="18" spans="1:5" ht="39" customHeight="1" thickBot="1">
      <c r="A18" s="8" t="s">
        <v>20</v>
      </c>
      <c r="B18" s="9" t="s">
        <v>31</v>
      </c>
      <c r="C18" s="10">
        <f>C16</f>
        <v>-6353.39</v>
      </c>
      <c r="D18" s="10">
        <f>D16</f>
        <v>-219107.8</v>
      </c>
      <c r="E18" s="10">
        <f>E16</f>
        <v>-215882.3</v>
      </c>
    </row>
    <row r="19" spans="1:5" ht="35.25" customHeight="1" thickBot="1">
      <c r="A19" s="8" t="s">
        <v>21</v>
      </c>
      <c r="B19" s="9" t="s">
        <v>34</v>
      </c>
      <c r="C19" s="10">
        <f>C16</f>
        <v>-6353.39</v>
      </c>
      <c r="D19" s="10">
        <f>D16</f>
        <v>-219107.8</v>
      </c>
      <c r="E19" s="10">
        <f>E16</f>
        <v>-215882.3</v>
      </c>
    </row>
    <row r="20" spans="1:5" ht="48" customHeight="1" thickBot="1">
      <c r="A20" s="8" t="s">
        <v>109</v>
      </c>
      <c r="B20" s="9" t="s">
        <v>84</v>
      </c>
      <c r="C20" s="10">
        <f aca="true" t="shared" si="0" ref="C20:E21">C16</f>
        <v>-6353.39</v>
      </c>
      <c r="D20" s="10">
        <f t="shared" si="0"/>
        <v>-219107.8</v>
      </c>
      <c r="E20" s="10">
        <f t="shared" si="0"/>
        <v>-215882.3</v>
      </c>
    </row>
    <row r="21" spans="1:5" ht="48" customHeight="1" thickBot="1">
      <c r="A21" s="8" t="s">
        <v>22</v>
      </c>
      <c r="B21" s="9" t="s">
        <v>32</v>
      </c>
      <c r="C21" s="10">
        <f t="shared" si="0"/>
        <v>6992.18</v>
      </c>
      <c r="D21" s="10">
        <f t="shared" si="0"/>
        <v>219107.8</v>
      </c>
      <c r="E21" s="10">
        <f t="shared" si="0"/>
        <v>215882.3</v>
      </c>
    </row>
    <row r="22" spans="1:5" ht="48" customHeight="1" thickBot="1">
      <c r="A22" s="8" t="s">
        <v>23</v>
      </c>
      <c r="B22" s="9" t="s">
        <v>33</v>
      </c>
      <c r="C22" s="10">
        <f>C17</f>
        <v>6992.18</v>
      </c>
      <c r="D22" s="10">
        <f>D17</f>
        <v>219107.8</v>
      </c>
      <c r="E22" s="10">
        <f>E17</f>
        <v>215882.3</v>
      </c>
    </row>
    <row r="23" spans="1:5" ht="57.75" customHeight="1" thickBot="1">
      <c r="A23" s="8" t="s">
        <v>110</v>
      </c>
      <c r="B23" s="9" t="s">
        <v>83</v>
      </c>
      <c r="C23" s="10">
        <f>C17</f>
        <v>6992.18</v>
      </c>
      <c r="D23" s="10">
        <f>D17</f>
        <v>219107.8</v>
      </c>
      <c r="E23" s="10">
        <f>E17</f>
        <v>215882.3</v>
      </c>
    </row>
    <row r="24" spans="1:5" ht="21.75" customHeight="1" thickBot="1">
      <c r="A24" s="5" t="s">
        <v>24</v>
      </c>
      <c r="B24" s="6" t="s">
        <v>35</v>
      </c>
      <c r="C24" s="7"/>
      <c r="D24" s="7">
        <v>0</v>
      </c>
      <c r="E24" s="7">
        <v>0</v>
      </c>
    </row>
    <row r="25" spans="1:5" ht="21.75" customHeight="1" thickBot="1">
      <c r="A25" s="5" t="s">
        <v>25</v>
      </c>
      <c r="B25" s="6" t="s">
        <v>36</v>
      </c>
      <c r="C25" s="7"/>
      <c r="D25" s="7">
        <v>0</v>
      </c>
      <c r="E25" s="7">
        <v>0</v>
      </c>
    </row>
  </sheetData>
  <sheetProtection/>
  <mergeCells count="9">
    <mergeCell ref="B1:C1"/>
    <mergeCell ref="B3:C3"/>
    <mergeCell ref="B2:C2"/>
    <mergeCell ref="C7:E7"/>
    <mergeCell ref="A9:E9"/>
    <mergeCell ref="A10:E10"/>
    <mergeCell ref="D5:E5"/>
    <mergeCell ref="B6:E6"/>
    <mergeCell ref="B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6.125" style="0" customWidth="1"/>
    <col min="2" max="2" width="25.875" style="0" customWidth="1"/>
    <col min="3" max="3" width="37.25390625" style="0" customWidth="1"/>
    <col min="4" max="4" width="24.625" style="0" customWidth="1"/>
    <col min="5" max="5" width="13.625" style="0" hidden="1" customWidth="1"/>
    <col min="6" max="6" width="0.37109375" style="0" customWidth="1"/>
  </cols>
  <sheetData>
    <row r="1" ht="12.75">
      <c r="D1" s="236" t="s">
        <v>350</v>
      </c>
    </row>
    <row r="2" spans="3:4" ht="12.75">
      <c r="C2" s="249" t="s">
        <v>82</v>
      </c>
      <c r="D2" s="249"/>
    </row>
    <row r="3" ht="12.75">
      <c r="D3" s="236" t="s">
        <v>354</v>
      </c>
    </row>
    <row r="4" ht="12.75">
      <c r="D4" s="236"/>
    </row>
    <row r="5" spans="3:6" ht="15">
      <c r="C5" s="13"/>
      <c r="D5" s="29" t="s">
        <v>3</v>
      </c>
      <c r="E5" s="252" t="s">
        <v>37</v>
      </c>
      <c r="F5" s="252"/>
    </row>
    <row r="6" spans="3:6" ht="15">
      <c r="C6" s="252" t="s">
        <v>82</v>
      </c>
      <c r="D6" s="252"/>
      <c r="E6" s="252"/>
      <c r="F6" s="252"/>
    </row>
    <row r="7" spans="3:6" ht="15">
      <c r="C7" s="13"/>
      <c r="D7" s="250" t="s">
        <v>340</v>
      </c>
      <c r="E7" s="250"/>
      <c r="F7" s="250"/>
    </row>
    <row r="9" spans="1:6" ht="15.75">
      <c r="A9" s="251" t="s">
        <v>334</v>
      </c>
      <c r="B9" s="251"/>
      <c r="C9" s="251"/>
      <c r="D9" s="251"/>
      <c r="E9" s="251"/>
      <c r="F9" s="251"/>
    </row>
    <row r="10" spans="1:6" ht="15.75">
      <c r="A10" s="251" t="s">
        <v>101</v>
      </c>
      <c r="B10" s="251"/>
      <c r="C10" s="251"/>
      <c r="D10" s="251"/>
      <c r="E10" s="251"/>
      <c r="F10" s="251"/>
    </row>
    <row r="12" spans="1:6" ht="25.5" customHeight="1">
      <c r="A12" s="254" t="s">
        <v>38</v>
      </c>
      <c r="B12" s="254"/>
      <c r="C12" s="254" t="s">
        <v>284</v>
      </c>
      <c r="D12" s="254" t="s">
        <v>39</v>
      </c>
      <c r="E12" s="254"/>
      <c r="F12" s="254"/>
    </row>
    <row r="13" spans="1:6" ht="38.25">
      <c r="A13" s="3" t="s">
        <v>40</v>
      </c>
      <c r="B13" s="3" t="s">
        <v>283</v>
      </c>
      <c r="C13" s="254"/>
      <c r="D13" s="3"/>
      <c r="E13" s="3">
        <v>2012</v>
      </c>
      <c r="F13" s="3">
        <v>2013</v>
      </c>
    </row>
    <row r="14" spans="1:6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</row>
    <row r="15" spans="1:6" ht="16.5" thickBot="1">
      <c r="A15" s="24"/>
      <c r="B15" s="24"/>
      <c r="C15" s="25" t="s">
        <v>41</v>
      </c>
      <c r="D15" s="26">
        <f>D16+D29</f>
        <v>1670</v>
      </c>
      <c r="E15" s="26">
        <f>E16+E24+E26+E29+E36+E38+E40+E42</f>
        <v>27688.9</v>
      </c>
      <c r="F15" s="26">
        <f>F16+F24+F26+F29+F36+F38+F40+F42</f>
        <v>30033.9</v>
      </c>
    </row>
    <row r="16" spans="1:6" ht="48" thickBot="1">
      <c r="A16" s="31">
        <v>182</v>
      </c>
      <c r="B16" s="31"/>
      <c r="C16" s="22" t="s">
        <v>42</v>
      </c>
      <c r="D16" s="23">
        <f>D17+D19+D20+D21+D22+D23</f>
        <v>1620</v>
      </c>
      <c r="E16" s="23">
        <f>SUM(E17:E23)</f>
        <v>13668.9</v>
      </c>
      <c r="F16" s="23">
        <f>SUM(F17:F23)</f>
        <v>15033.900000000001</v>
      </c>
    </row>
    <row r="17" spans="1:6" ht="82.5" customHeight="1" thickBot="1">
      <c r="A17" s="32">
        <v>182</v>
      </c>
      <c r="B17" s="33" t="s">
        <v>348</v>
      </c>
      <c r="C17" s="14" t="s">
        <v>344</v>
      </c>
      <c r="D17" s="16">
        <v>1400</v>
      </c>
      <c r="E17" s="16">
        <v>11501.9</v>
      </c>
      <c r="F17" s="17">
        <v>12650.2</v>
      </c>
    </row>
    <row r="18" spans="1:6" ht="38.25" customHeight="1" hidden="1" thickBot="1">
      <c r="A18" s="32">
        <v>182</v>
      </c>
      <c r="B18" s="33" t="s">
        <v>43</v>
      </c>
      <c r="C18" s="14" t="s">
        <v>44</v>
      </c>
      <c r="D18" s="16">
        <v>1720</v>
      </c>
      <c r="E18" s="16">
        <v>1892</v>
      </c>
      <c r="F18" s="17">
        <v>2081.2</v>
      </c>
    </row>
    <row r="19" spans="1:6" ht="174.75" customHeight="1" thickBot="1">
      <c r="A19" s="32">
        <v>182</v>
      </c>
      <c r="B19" s="33" t="s">
        <v>349</v>
      </c>
      <c r="C19" s="14" t="s">
        <v>345</v>
      </c>
      <c r="D19" s="16">
        <v>10</v>
      </c>
      <c r="E19" s="16"/>
      <c r="F19" s="17"/>
    </row>
    <row r="20" spans="1:6" ht="32.25" thickBot="1">
      <c r="A20" s="32">
        <v>182</v>
      </c>
      <c r="B20" s="33" t="s">
        <v>45</v>
      </c>
      <c r="C20" s="207" t="s">
        <v>46</v>
      </c>
      <c r="D20" s="16">
        <v>100</v>
      </c>
      <c r="E20" s="16">
        <v>275</v>
      </c>
      <c r="F20" s="17">
        <v>302.5</v>
      </c>
    </row>
    <row r="21" spans="1:6" ht="79.5" thickBot="1">
      <c r="A21" s="32">
        <v>182</v>
      </c>
      <c r="B21" s="33" t="s">
        <v>102</v>
      </c>
      <c r="C21" s="14" t="s">
        <v>88</v>
      </c>
      <c r="D21" s="16">
        <v>10</v>
      </c>
      <c r="E21" s="16"/>
      <c r="F21" s="17"/>
    </row>
    <row r="22" spans="1:6" ht="131.25" customHeight="1" thickBot="1">
      <c r="A22" s="32">
        <v>182</v>
      </c>
      <c r="B22" s="33" t="s">
        <v>103</v>
      </c>
      <c r="C22" s="14" t="s">
        <v>90</v>
      </c>
      <c r="D22" s="16">
        <v>90</v>
      </c>
      <c r="E22" s="16"/>
      <c r="F22" s="17"/>
    </row>
    <row r="23" spans="1:6" ht="129.75" customHeight="1" thickBot="1">
      <c r="A23" s="32">
        <v>182</v>
      </c>
      <c r="B23" s="33" t="s">
        <v>104</v>
      </c>
      <c r="C23" s="14" t="s">
        <v>91</v>
      </c>
      <c r="D23" s="16">
        <v>10</v>
      </c>
      <c r="E23" s="16"/>
      <c r="F23" s="17"/>
    </row>
    <row r="24" spans="1:6" ht="63.75" hidden="1" thickBot="1">
      <c r="A24" s="36" t="s">
        <v>14</v>
      </c>
      <c r="B24" s="35"/>
      <c r="C24" s="20" t="s">
        <v>47</v>
      </c>
      <c r="D24" s="19">
        <f>SUM(D25)</f>
        <v>20</v>
      </c>
      <c r="E24" s="19">
        <f>SUM(E25)</f>
        <v>20</v>
      </c>
      <c r="F24" s="19">
        <f>SUM(F25)</f>
        <v>20</v>
      </c>
    </row>
    <row r="25" spans="1:6" ht="48" hidden="1" thickBot="1">
      <c r="A25" s="37"/>
      <c r="B25" s="33" t="s">
        <v>48</v>
      </c>
      <c r="C25" s="14" t="s">
        <v>49</v>
      </c>
      <c r="D25" s="16">
        <v>20</v>
      </c>
      <c r="E25" s="16">
        <v>20</v>
      </c>
      <c r="F25" s="17">
        <v>20</v>
      </c>
    </row>
    <row r="26" spans="1:6" ht="111" hidden="1" thickBot="1">
      <c r="A26" s="36" t="s">
        <v>15</v>
      </c>
      <c r="B26" s="35"/>
      <c r="C26" s="21" t="s">
        <v>50</v>
      </c>
      <c r="D26" s="19">
        <f>SUM(D27:D28)</f>
        <v>460</v>
      </c>
      <c r="E26" s="19">
        <f>SUM(E27:E28)</f>
        <v>460</v>
      </c>
      <c r="F26" s="19">
        <f>SUM(F27:F28)</f>
        <v>460</v>
      </c>
    </row>
    <row r="27" spans="1:6" ht="158.25" hidden="1" thickBot="1">
      <c r="A27" s="37" t="s">
        <v>15</v>
      </c>
      <c r="B27" s="33" t="s">
        <v>51</v>
      </c>
      <c r="C27" s="14" t="s">
        <v>16</v>
      </c>
      <c r="D27" s="16">
        <v>450</v>
      </c>
      <c r="E27" s="16">
        <v>450</v>
      </c>
      <c r="F27" s="46">
        <v>450</v>
      </c>
    </row>
    <row r="28" spans="1:6" ht="63.75" hidden="1" thickBot="1">
      <c r="A28" s="37" t="s">
        <v>15</v>
      </c>
      <c r="B28" s="33" t="s">
        <v>61</v>
      </c>
      <c r="C28" s="14" t="s">
        <v>62</v>
      </c>
      <c r="D28" s="16">
        <v>10</v>
      </c>
      <c r="E28" s="16">
        <v>10</v>
      </c>
      <c r="F28" s="27">
        <v>10</v>
      </c>
    </row>
    <row r="29" spans="1:6" ht="32.25" thickBot="1">
      <c r="A29" s="36">
        <v>900</v>
      </c>
      <c r="B29" s="35"/>
      <c r="C29" s="21" t="s">
        <v>52</v>
      </c>
      <c r="D29" s="19">
        <f>D30+D45</f>
        <v>50</v>
      </c>
      <c r="E29" s="19">
        <f>SUM(E30:E35)</f>
        <v>13360</v>
      </c>
      <c r="F29" s="19">
        <f>SUM(F30:F35)</f>
        <v>14360</v>
      </c>
    </row>
    <row r="30" spans="1:6" ht="126.75" customHeight="1" thickBot="1">
      <c r="A30" s="37">
        <v>900</v>
      </c>
      <c r="B30" s="33" t="s">
        <v>53</v>
      </c>
      <c r="C30" s="41" t="s">
        <v>54</v>
      </c>
      <c r="D30" s="16">
        <v>25</v>
      </c>
      <c r="E30" s="16">
        <v>500</v>
      </c>
      <c r="F30" s="17">
        <v>500</v>
      </c>
    </row>
    <row r="31" spans="1:6" ht="162.75" customHeight="1" hidden="1" thickBot="1">
      <c r="A31" s="37">
        <v>900</v>
      </c>
      <c r="B31" s="33" t="s">
        <v>1</v>
      </c>
      <c r="C31" s="42" t="s">
        <v>19</v>
      </c>
      <c r="D31" s="40">
        <v>57</v>
      </c>
      <c r="E31" s="16">
        <v>60</v>
      </c>
      <c r="F31" s="17">
        <v>60</v>
      </c>
    </row>
    <row r="32" spans="1:6" ht="174" hidden="1" thickBot="1">
      <c r="A32" s="37">
        <v>900</v>
      </c>
      <c r="B32" s="33" t="s">
        <v>55</v>
      </c>
      <c r="C32" s="41" t="s">
        <v>56</v>
      </c>
      <c r="D32" s="16">
        <v>14500</v>
      </c>
      <c r="E32" s="16">
        <v>12000</v>
      </c>
      <c r="F32" s="46">
        <v>13000</v>
      </c>
    </row>
    <row r="33" spans="1:6" ht="79.5" hidden="1" thickBot="1">
      <c r="A33" s="37" t="s">
        <v>2</v>
      </c>
      <c r="B33" s="33" t="s">
        <v>17</v>
      </c>
      <c r="C33" s="42" t="s">
        <v>18</v>
      </c>
      <c r="D33" s="40">
        <v>600</v>
      </c>
      <c r="E33" s="16">
        <v>600</v>
      </c>
      <c r="F33" s="47">
        <v>600</v>
      </c>
    </row>
    <row r="34" spans="1:6" ht="63.75" hidden="1" thickBot="1">
      <c r="A34" s="37" t="s">
        <v>2</v>
      </c>
      <c r="B34" s="33" t="s">
        <v>61</v>
      </c>
      <c r="C34" s="42" t="s">
        <v>62</v>
      </c>
      <c r="D34" s="40">
        <v>200</v>
      </c>
      <c r="E34" s="16">
        <v>200</v>
      </c>
      <c r="F34" s="45">
        <v>200</v>
      </c>
    </row>
    <row r="35" spans="1:6" ht="51.75" customHeight="1" hidden="1" thickBot="1">
      <c r="A35" s="37" t="s">
        <v>2</v>
      </c>
      <c r="B35" s="33" t="s">
        <v>69</v>
      </c>
      <c r="C35" s="14" t="s">
        <v>70</v>
      </c>
      <c r="D35" s="16"/>
      <c r="E35" s="16"/>
      <c r="F35" s="27"/>
    </row>
    <row r="36" spans="1:6" ht="63.75" hidden="1" thickBot="1">
      <c r="A36" s="36">
        <v>498</v>
      </c>
      <c r="B36" s="35"/>
      <c r="C36" s="20" t="s">
        <v>57</v>
      </c>
      <c r="D36" s="19">
        <f>SUM(D37)</f>
        <v>150</v>
      </c>
      <c r="E36" s="19">
        <f>SUM(E37)</f>
        <v>120</v>
      </c>
      <c r="F36" s="19">
        <f>SUM(F37)</f>
        <v>100</v>
      </c>
    </row>
    <row r="37" spans="1:6" ht="32.25" hidden="1" thickBot="1">
      <c r="A37" s="37">
        <v>498</v>
      </c>
      <c r="B37" s="33" t="s">
        <v>58</v>
      </c>
      <c r="C37" s="14" t="s">
        <v>59</v>
      </c>
      <c r="D37" s="16">
        <v>150</v>
      </c>
      <c r="E37" s="16">
        <v>120</v>
      </c>
      <c r="F37" s="17">
        <v>100</v>
      </c>
    </row>
    <row r="38" spans="1:6" ht="48" hidden="1" thickBot="1">
      <c r="A38" s="36">
        <v>192</v>
      </c>
      <c r="B38" s="35"/>
      <c r="C38" s="21" t="s">
        <v>60</v>
      </c>
      <c r="D38" s="19">
        <f>SUM(D39)</f>
        <v>0</v>
      </c>
      <c r="E38" s="19">
        <f>SUM(E39)</f>
        <v>0</v>
      </c>
      <c r="F38" s="19">
        <f>SUM(F39)</f>
        <v>0</v>
      </c>
    </row>
    <row r="39" spans="1:6" ht="63.75" hidden="1" thickBot="1">
      <c r="A39" s="37">
        <v>192</v>
      </c>
      <c r="B39" s="33" t="s">
        <v>61</v>
      </c>
      <c r="C39" s="14" t="s">
        <v>62</v>
      </c>
      <c r="D39" s="16"/>
      <c r="E39" s="16"/>
      <c r="F39" s="17"/>
    </row>
    <row r="40" spans="1:6" ht="79.5" hidden="1" thickBot="1">
      <c r="A40" s="38">
        <v>141</v>
      </c>
      <c r="B40" s="35"/>
      <c r="C40" s="20" t="s">
        <v>63</v>
      </c>
      <c r="D40" s="19">
        <f>SUM(D41)</f>
        <v>60</v>
      </c>
      <c r="E40" s="19">
        <f>SUM(E41)</f>
        <v>60</v>
      </c>
      <c r="F40" s="19">
        <f>SUM(F41)</f>
        <v>60</v>
      </c>
    </row>
    <row r="41" spans="1:6" ht="95.25" hidden="1" thickBot="1">
      <c r="A41" s="39">
        <v>141</v>
      </c>
      <c r="B41" s="33" t="s">
        <v>64</v>
      </c>
      <c r="C41" s="14" t="s">
        <v>65</v>
      </c>
      <c r="D41" s="16">
        <v>60</v>
      </c>
      <c r="E41" s="16">
        <v>60</v>
      </c>
      <c r="F41" s="17">
        <v>60</v>
      </c>
    </row>
    <row r="42" spans="1:6" ht="33.75" customHeight="1" hidden="1">
      <c r="A42" s="257">
        <v>909</v>
      </c>
      <c r="B42" s="259"/>
      <c r="C42" s="261" t="s">
        <v>66</v>
      </c>
      <c r="D42" s="255">
        <f>SUM(D44)</f>
        <v>0</v>
      </c>
      <c r="E42" s="255">
        <f>SUM(E44)</f>
        <v>0</v>
      </c>
      <c r="F42" s="255">
        <f>SUM(F44)</f>
        <v>0</v>
      </c>
    </row>
    <row r="43" spans="1:6" ht="13.5" customHeight="1" hidden="1" thickBot="1">
      <c r="A43" s="258"/>
      <c r="B43" s="260"/>
      <c r="C43" s="262"/>
      <c r="D43" s="256"/>
      <c r="E43" s="256"/>
      <c r="F43" s="256"/>
    </row>
    <row r="44" spans="1:6" ht="79.5" hidden="1" thickBot="1">
      <c r="A44" s="39">
        <v>909</v>
      </c>
      <c r="B44" s="33" t="s">
        <v>67</v>
      </c>
      <c r="C44" s="14" t="s">
        <v>68</v>
      </c>
      <c r="D44" s="16"/>
      <c r="E44" s="16"/>
      <c r="F44" s="17"/>
    </row>
    <row r="45" spans="1:6" ht="79.5" thickBot="1">
      <c r="A45" s="37" t="s">
        <v>2</v>
      </c>
      <c r="B45" s="33" t="s">
        <v>17</v>
      </c>
      <c r="C45" s="208" t="s">
        <v>18</v>
      </c>
      <c r="D45" s="16">
        <v>25</v>
      </c>
      <c r="E45" s="16"/>
      <c r="F45" s="16"/>
    </row>
    <row r="46" spans="1:6" ht="32.25" thickBot="1">
      <c r="A46" s="51" t="s">
        <v>86</v>
      </c>
      <c r="B46" s="50"/>
      <c r="C46" s="63" t="s">
        <v>93</v>
      </c>
      <c r="D46" s="54">
        <f>D47</f>
        <v>4683.39</v>
      </c>
      <c r="E46" s="16"/>
      <c r="F46" s="16"/>
    </row>
    <row r="47" spans="1:6" ht="32.25" thickBot="1">
      <c r="A47" s="36" t="s">
        <v>86</v>
      </c>
      <c r="B47" s="34" t="s">
        <v>71</v>
      </c>
      <c r="C47" s="18" t="s">
        <v>72</v>
      </c>
      <c r="D47" s="19">
        <f>D48+D50+D52+D56</f>
        <v>4683.39</v>
      </c>
      <c r="E47" s="19">
        <f>E48+E50+E52</f>
        <v>191418.90000000002</v>
      </c>
      <c r="F47" s="19">
        <f>F48+F50+F52</f>
        <v>183482.5</v>
      </c>
    </row>
    <row r="48" spans="1:6" ht="16.5" thickBot="1">
      <c r="A48" s="36" t="s">
        <v>86</v>
      </c>
      <c r="B48" s="34" t="s">
        <v>73</v>
      </c>
      <c r="C48" s="18" t="s">
        <v>74</v>
      </c>
      <c r="D48" s="19">
        <f>D49</f>
        <v>3323.3</v>
      </c>
      <c r="E48" s="19">
        <f>SUM(E49:E49)</f>
        <v>86911.3</v>
      </c>
      <c r="F48" s="19">
        <f>SUM(F49:F49)</f>
        <v>78882.7</v>
      </c>
    </row>
    <row r="49" spans="1:6" ht="48.75" customHeight="1" thickBot="1">
      <c r="A49" s="44" t="s">
        <v>86</v>
      </c>
      <c r="B49" s="33" t="s">
        <v>92</v>
      </c>
      <c r="C49" s="14" t="s">
        <v>105</v>
      </c>
      <c r="D49" s="16">
        <v>3323.3</v>
      </c>
      <c r="E49" s="16">
        <v>86911.3</v>
      </c>
      <c r="F49" s="17">
        <v>78882.7</v>
      </c>
    </row>
    <row r="50" spans="1:6" ht="16.5" thickBot="1">
      <c r="A50" s="36" t="s">
        <v>86</v>
      </c>
      <c r="B50" s="34" t="s">
        <v>75</v>
      </c>
      <c r="C50" s="18" t="s">
        <v>76</v>
      </c>
      <c r="D50" s="19">
        <f>D51</f>
        <v>70.3</v>
      </c>
      <c r="E50" s="19">
        <f>SUM(E51:E51)</f>
        <v>1045.5</v>
      </c>
      <c r="F50" s="19">
        <f>SUM(F51:F51)</f>
        <v>1056.1</v>
      </c>
    </row>
    <row r="51" spans="1:6" ht="32.25" thickBot="1">
      <c r="A51" s="44" t="s">
        <v>86</v>
      </c>
      <c r="B51" s="33" t="s">
        <v>94</v>
      </c>
      <c r="C51" s="14" t="s">
        <v>95</v>
      </c>
      <c r="D51" s="16">
        <v>70.3</v>
      </c>
      <c r="E51" s="16">
        <v>1045.5</v>
      </c>
      <c r="F51" s="17">
        <v>1056.1</v>
      </c>
    </row>
    <row r="52" spans="1:6" ht="16.5" thickBot="1">
      <c r="A52" s="36" t="s">
        <v>86</v>
      </c>
      <c r="B52" s="34" t="s">
        <v>77</v>
      </c>
      <c r="C52" s="18" t="s">
        <v>78</v>
      </c>
      <c r="D52" s="19">
        <f>D53+D54</f>
        <v>1054.1</v>
      </c>
      <c r="E52" s="19">
        <f>SUM(E53:E55)</f>
        <v>103462.1</v>
      </c>
      <c r="F52" s="19">
        <f>SUM(F53:F55)</f>
        <v>103543.7</v>
      </c>
    </row>
    <row r="53" spans="1:6" ht="69.75" customHeight="1" thickBot="1">
      <c r="A53" s="44" t="s">
        <v>86</v>
      </c>
      <c r="B53" s="33" t="s">
        <v>96</v>
      </c>
      <c r="C53" s="14" t="s">
        <v>106</v>
      </c>
      <c r="D53" s="16">
        <v>50.1</v>
      </c>
      <c r="E53" s="16"/>
      <c r="F53" s="17"/>
    </row>
    <row r="54" spans="1:6" ht="68.25" customHeight="1" thickBot="1">
      <c r="A54" s="44" t="s">
        <v>86</v>
      </c>
      <c r="B54" s="33" t="s">
        <v>99</v>
      </c>
      <c r="C54" s="14" t="s">
        <v>100</v>
      </c>
      <c r="D54" s="16">
        <v>1004</v>
      </c>
      <c r="E54" s="16">
        <v>103462.1</v>
      </c>
      <c r="F54" s="17">
        <v>103543.7</v>
      </c>
    </row>
    <row r="55" spans="1:6" ht="16.5" hidden="1" thickBot="1">
      <c r="A55" s="48"/>
      <c r="B55" s="33"/>
      <c r="C55" s="14"/>
      <c r="D55" s="16"/>
      <c r="E55" s="16"/>
      <c r="F55" s="17"/>
    </row>
    <row r="56" spans="1:6" ht="16.5" thickBot="1">
      <c r="A56" s="51" t="s">
        <v>86</v>
      </c>
      <c r="B56" s="52" t="s">
        <v>79</v>
      </c>
      <c r="C56" s="53" t="s">
        <v>80</v>
      </c>
      <c r="D56" s="54">
        <f>D57+D58</f>
        <v>235.69</v>
      </c>
      <c r="E56" s="16"/>
      <c r="F56" s="17"/>
    </row>
    <row r="57" spans="1:6" s="57" customFormat="1" ht="111" thickBot="1">
      <c r="A57" s="55" t="s">
        <v>86</v>
      </c>
      <c r="B57" s="56" t="s">
        <v>107</v>
      </c>
      <c r="C57" s="59" t="s">
        <v>97</v>
      </c>
      <c r="D57" s="49">
        <v>228.09</v>
      </c>
      <c r="E57" s="16"/>
      <c r="F57" s="16"/>
    </row>
    <row r="58" spans="1:6" s="57" customFormat="1" ht="63.75" thickBot="1">
      <c r="A58" s="58" t="s">
        <v>86</v>
      </c>
      <c r="B58" s="33" t="s">
        <v>98</v>
      </c>
      <c r="C58" s="43" t="s">
        <v>108</v>
      </c>
      <c r="D58" s="16">
        <v>7.6</v>
      </c>
      <c r="E58" s="16"/>
      <c r="F58" s="16"/>
    </row>
    <row r="59" spans="1:6" s="65" customFormat="1" ht="16.5" thickBot="1">
      <c r="A59" s="66"/>
      <c r="B59" s="67"/>
      <c r="C59" s="68" t="s">
        <v>81</v>
      </c>
      <c r="D59" s="69">
        <f>D47+D15</f>
        <v>6353.39</v>
      </c>
      <c r="E59" s="64">
        <f>E48+E50+E52+E42+E40+E38+E36+E29+E26+E24+E16</f>
        <v>219107.80000000002</v>
      </c>
      <c r="F59" s="64">
        <f>F48+F50+F52+F42+F40+F38+F36+F29+F26+F24+F16</f>
        <v>213516.4</v>
      </c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</sheetData>
  <sheetProtection/>
  <mergeCells count="15">
    <mergeCell ref="A12:B12"/>
    <mergeCell ref="C12:C13"/>
    <mergeCell ref="D12:F12"/>
    <mergeCell ref="E42:E43"/>
    <mergeCell ref="F42:F43"/>
    <mergeCell ref="A42:A43"/>
    <mergeCell ref="B42:B43"/>
    <mergeCell ref="C42:C43"/>
    <mergeCell ref="D42:D43"/>
    <mergeCell ref="C2:D2"/>
    <mergeCell ref="E5:F5"/>
    <mergeCell ref="C6:F6"/>
    <mergeCell ref="D7:F7"/>
    <mergeCell ref="A9:F9"/>
    <mergeCell ref="A10:F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2"/>
  <sheetViews>
    <sheetView tabSelected="1" view="pageBreakPreview" zoomScaleNormal="75" zoomScaleSheetLayoutView="100" zoomScalePageLayoutView="0" workbookViewId="0" topLeftCell="A1">
      <pane ySplit="16" topLeftCell="A237" activePane="bottomLeft" state="frozen"/>
      <selection pane="topLeft" activeCell="A1" sqref="A1"/>
      <selection pane="bottomLeft" activeCell="H225" sqref="H225"/>
    </sheetView>
  </sheetViews>
  <sheetFormatPr defaultColWidth="9.00390625" defaultRowHeight="12.75"/>
  <cols>
    <col min="1" max="1" width="65.25390625" style="70" customWidth="1"/>
    <col min="2" max="2" width="11.625" style="0" hidden="1" customWidth="1"/>
    <col min="3" max="3" width="17.375" style="0" customWidth="1"/>
    <col min="4" max="4" width="12.25390625" style="0" customWidth="1"/>
    <col min="5" max="5" width="12.125" style="0" customWidth="1"/>
    <col min="6" max="6" width="11.625" style="0" customWidth="1"/>
    <col min="7" max="7" width="0.12890625" style="0" customWidth="1"/>
    <col min="8" max="8" width="21.875" style="209" customWidth="1"/>
  </cols>
  <sheetData>
    <row r="1" spans="5:8" ht="15">
      <c r="E1" s="13"/>
      <c r="F1" s="13"/>
      <c r="G1" s="249" t="s">
        <v>347</v>
      </c>
      <c r="H1" s="284"/>
    </row>
    <row r="2" spans="4:8" ht="12.75">
      <c r="D2" s="249" t="s">
        <v>82</v>
      </c>
      <c r="E2" s="249"/>
      <c r="F2" s="249"/>
      <c r="G2" s="249"/>
      <c r="H2" s="249"/>
    </row>
    <row r="3" spans="5:8" ht="15">
      <c r="E3" s="13"/>
      <c r="F3" s="13"/>
      <c r="G3" s="29"/>
      <c r="H3" s="236" t="s">
        <v>355</v>
      </c>
    </row>
    <row r="4" spans="5:8" ht="15">
      <c r="E4" s="13"/>
      <c r="F4" s="13"/>
      <c r="G4" s="29"/>
      <c r="H4" s="237"/>
    </row>
    <row r="5" spans="5:8" ht="15">
      <c r="E5" s="13"/>
      <c r="F5" s="13"/>
      <c r="G5" s="29"/>
      <c r="H5" s="29" t="s">
        <v>271</v>
      </c>
    </row>
    <row r="6" spans="4:8" ht="15">
      <c r="D6" s="285" t="s">
        <v>270</v>
      </c>
      <c r="E6" s="285"/>
      <c r="F6" s="285"/>
      <c r="G6" s="285"/>
      <c r="H6" s="285"/>
    </row>
    <row r="7" spans="5:8" ht="15">
      <c r="E7" s="13"/>
      <c r="F7" s="250" t="s">
        <v>343</v>
      </c>
      <c r="G7" s="250"/>
      <c r="H7" s="250"/>
    </row>
    <row r="9" spans="1:8" ht="15" customHeight="1">
      <c r="A9" s="286" t="s">
        <v>269</v>
      </c>
      <c r="B9" s="286"/>
      <c r="C9" s="286"/>
      <c r="D9" s="286"/>
      <c r="E9" s="286"/>
      <c r="F9" s="286"/>
      <c r="G9" s="286"/>
      <c r="H9" s="286"/>
    </row>
    <row r="10" spans="1:8" ht="49.5" customHeight="1">
      <c r="A10" s="287" t="s">
        <v>333</v>
      </c>
      <c r="B10" s="287"/>
      <c r="C10" s="287"/>
      <c r="D10" s="287"/>
      <c r="E10" s="287"/>
      <c r="F10" s="287"/>
      <c r="G10" s="287"/>
      <c r="H10" s="287"/>
    </row>
    <row r="11" ht="13.5" thickBot="1"/>
    <row r="12" spans="1:8" ht="42" customHeight="1" thickBot="1">
      <c r="A12" s="288" t="s">
        <v>268</v>
      </c>
      <c r="B12" s="155" t="s">
        <v>267</v>
      </c>
      <c r="C12" s="155" t="s">
        <v>351</v>
      </c>
      <c r="D12" s="267" t="s">
        <v>266</v>
      </c>
      <c r="E12" s="267" t="s">
        <v>265</v>
      </c>
      <c r="F12" s="267" t="s">
        <v>264</v>
      </c>
      <c r="G12" s="154"/>
      <c r="H12" s="291" t="s">
        <v>263</v>
      </c>
    </row>
    <row r="13" spans="1:8" ht="7.5" customHeight="1" hidden="1" thickBot="1">
      <c r="A13" s="289"/>
      <c r="B13" s="139" t="s">
        <v>262</v>
      </c>
      <c r="C13" s="139"/>
      <c r="D13" s="290"/>
      <c r="E13" s="290"/>
      <c r="F13" s="290"/>
      <c r="G13" s="152"/>
      <c r="H13" s="292"/>
    </row>
    <row r="14" spans="1:8" ht="16.5" customHeight="1" hidden="1" thickBot="1">
      <c r="A14" s="289"/>
      <c r="B14" s="153"/>
      <c r="C14" s="153"/>
      <c r="D14" s="290"/>
      <c r="E14" s="290"/>
      <c r="F14" s="290"/>
      <c r="G14" s="152"/>
      <c r="H14" s="292"/>
    </row>
    <row r="15" spans="1:8" ht="15.75" customHeight="1" hidden="1" thickBot="1">
      <c r="A15" s="289"/>
      <c r="B15" s="153"/>
      <c r="C15" s="153"/>
      <c r="D15" s="290"/>
      <c r="E15" s="290"/>
      <c r="F15" s="290"/>
      <c r="G15" s="275" t="s">
        <v>261</v>
      </c>
      <c r="H15" s="292"/>
    </row>
    <row r="16" spans="1:8" ht="15.75" customHeight="1" hidden="1" thickBot="1">
      <c r="A16" s="289"/>
      <c r="B16" s="153"/>
      <c r="C16" s="153"/>
      <c r="D16" s="290"/>
      <c r="E16" s="290"/>
      <c r="F16" s="268"/>
      <c r="G16" s="275"/>
      <c r="H16" s="293"/>
    </row>
    <row r="17" spans="1:8" ht="31.5" customHeight="1" thickBot="1">
      <c r="A17" s="75" t="s">
        <v>87</v>
      </c>
      <c r="B17" s="74">
        <v>900</v>
      </c>
      <c r="C17" s="74">
        <v>928</v>
      </c>
      <c r="D17" s="73" t="s">
        <v>148</v>
      </c>
      <c r="E17" s="73" t="s">
        <v>120</v>
      </c>
      <c r="F17" s="151" t="s">
        <v>115</v>
      </c>
      <c r="G17" s="150" t="e">
        <f>G18+G78+G83+G104+G142+G149+G150+G156</f>
        <v>#REF!</v>
      </c>
      <c r="H17" s="210">
        <f>H18+H72+H78+H98+H104+H202+H231+H236</f>
        <v>6992185</v>
      </c>
    </row>
    <row r="18" spans="1:8" ht="16.5" thickBot="1">
      <c r="A18" s="149" t="s">
        <v>260</v>
      </c>
      <c r="B18" s="148"/>
      <c r="C18" s="18">
        <v>928</v>
      </c>
      <c r="D18" s="90" t="s">
        <v>259</v>
      </c>
      <c r="E18" s="90"/>
      <c r="F18" s="90"/>
      <c r="G18" s="147" t="e">
        <f>G19+G22+G48+G41+G40</f>
        <v>#REF!</v>
      </c>
      <c r="H18" s="211">
        <f>H23+H41+H48</f>
        <v>2460755</v>
      </c>
    </row>
    <row r="19" spans="1:8" ht="32.25" hidden="1" thickBot="1">
      <c r="A19" s="89" t="s">
        <v>258</v>
      </c>
      <c r="B19" s="98"/>
      <c r="C19" s="98"/>
      <c r="D19" s="88" t="s">
        <v>256</v>
      </c>
      <c r="E19" s="88" t="s">
        <v>254</v>
      </c>
      <c r="F19" s="88" t="s">
        <v>216</v>
      </c>
      <c r="G19" s="87">
        <f>G20</f>
        <v>-849.8</v>
      </c>
      <c r="H19" s="212">
        <f>H20</f>
        <v>0</v>
      </c>
    </row>
    <row r="20" spans="1:8" ht="15.75" customHeight="1" hidden="1" thickBot="1">
      <c r="A20" s="146" t="s">
        <v>257</v>
      </c>
      <c r="B20" s="85"/>
      <c r="C20" s="85"/>
      <c r="D20" s="84" t="s">
        <v>256</v>
      </c>
      <c r="E20" s="84" t="s">
        <v>255</v>
      </c>
      <c r="F20" s="84" t="s">
        <v>216</v>
      </c>
      <c r="G20" s="83">
        <f>G21</f>
        <v>-849.8</v>
      </c>
      <c r="H20" s="213">
        <f>H21</f>
        <v>0</v>
      </c>
    </row>
    <row r="21" spans="1:8" ht="16.5" hidden="1" thickBot="1">
      <c r="A21" s="145" t="s">
        <v>185</v>
      </c>
      <c r="B21" s="15"/>
      <c r="C21" s="15"/>
      <c r="D21" s="96" t="s">
        <v>256</v>
      </c>
      <c r="E21" s="96" t="s">
        <v>255</v>
      </c>
      <c r="F21" s="96">
        <v>500</v>
      </c>
      <c r="G21" s="16">
        <v>-849.8</v>
      </c>
      <c r="H21" s="214"/>
    </row>
    <row r="22" spans="1:8" ht="48" hidden="1" thickBot="1">
      <c r="A22" s="89" t="s">
        <v>253</v>
      </c>
      <c r="B22" s="98"/>
      <c r="C22" s="98"/>
      <c r="D22" s="88" t="s">
        <v>244</v>
      </c>
      <c r="E22" s="88" t="s">
        <v>254</v>
      </c>
      <c r="F22" s="88" t="s">
        <v>206</v>
      </c>
      <c r="G22" s="87">
        <f>SUM(G35:G40)</f>
        <v>849.7</v>
      </c>
      <c r="H22" s="212">
        <f>SUM(H35:H40)</f>
        <v>1795073.1</v>
      </c>
    </row>
    <row r="23" spans="1:8" ht="48" thickBot="1">
      <c r="A23" s="89" t="s">
        <v>253</v>
      </c>
      <c r="B23" s="98"/>
      <c r="C23" s="98">
        <v>928</v>
      </c>
      <c r="D23" s="88" t="s">
        <v>244</v>
      </c>
      <c r="E23" s="88" t="s">
        <v>252</v>
      </c>
      <c r="F23" s="88" t="s">
        <v>115</v>
      </c>
      <c r="G23" s="87"/>
      <c r="H23" s="212">
        <f>H24+H35</f>
        <v>2140000</v>
      </c>
    </row>
    <row r="24" spans="1:8" s="163" customFormat="1" ht="16.5" thickBot="1">
      <c r="A24" s="161" t="s">
        <v>251</v>
      </c>
      <c r="B24" s="53"/>
      <c r="C24" s="53">
        <v>928</v>
      </c>
      <c r="D24" s="162" t="s">
        <v>244</v>
      </c>
      <c r="E24" s="162" t="s">
        <v>250</v>
      </c>
      <c r="F24" s="162" t="s">
        <v>216</v>
      </c>
      <c r="G24" s="122" t="e">
        <f>#REF!</f>
        <v>#REF!</v>
      </c>
      <c r="H24" s="215">
        <f>H25+H28+H32</f>
        <v>1691315</v>
      </c>
    </row>
    <row r="25" spans="1:8" s="168" customFormat="1" ht="39.75" customHeight="1" thickBot="1">
      <c r="A25" s="164" t="s">
        <v>294</v>
      </c>
      <c r="B25" s="160"/>
      <c r="C25" s="160">
        <v>928</v>
      </c>
      <c r="D25" s="165" t="s">
        <v>244</v>
      </c>
      <c r="E25" s="165" t="s">
        <v>250</v>
      </c>
      <c r="F25" s="165" t="s">
        <v>293</v>
      </c>
      <c r="G25" s="166"/>
      <c r="H25" s="216">
        <f>H26</f>
        <v>1227940</v>
      </c>
    </row>
    <row r="26" spans="1:8" s="65" customFormat="1" ht="16.5" thickBot="1">
      <c r="A26" s="82" t="s">
        <v>287</v>
      </c>
      <c r="B26" s="81"/>
      <c r="C26" s="81">
        <v>928</v>
      </c>
      <c r="D26" s="80" t="s">
        <v>244</v>
      </c>
      <c r="E26" s="80" t="s">
        <v>250</v>
      </c>
      <c r="F26" s="80" t="s">
        <v>285</v>
      </c>
      <c r="G26" s="141"/>
      <c r="H26" s="217">
        <f>H27</f>
        <v>1227940</v>
      </c>
    </row>
    <row r="27" spans="1:8" s="65" customFormat="1" ht="16.5" thickBot="1">
      <c r="A27" s="82" t="s">
        <v>288</v>
      </c>
      <c r="B27" s="81"/>
      <c r="C27" s="81">
        <v>928</v>
      </c>
      <c r="D27" s="80" t="s">
        <v>244</v>
      </c>
      <c r="E27" s="80" t="s">
        <v>250</v>
      </c>
      <c r="F27" s="80" t="s">
        <v>286</v>
      </c>
      <c r="G27" s="141"/>
      <c r="H27" s="217">
        <v>1227940</v>
      </c>
    </row>
    <row r="28" spans="1:8" s="168" customFormat="1" ht="16.5" thickBot="1">
      <c r="A28" s="164" t="s">
        <v>290</v>
      </c>
      <c r="B28" s="160"/>
      <c r="C28" s="160">
        <v>928</v>
      </c>
      <c r="D28" s="165" t="s">
        <v>244</v>
      </c>
      <c r="E28" s="165" t="s">
        <v>250</v>
      </c>
      <c r="F28" s="165" t="s">
        <v>289</v>
      </c>
      <c r="G28" s="166"/>
      <c r="H28" s="216">
        <f>H29</f>
        <v>383375</v>
      </c>
    </row>
    <row r="29" spans="1:8" s="65" customFormat="1" ht="16.5" thickBot="1">
      <c r="A29" s="82" t="s">
        <v>292</v>
      </c>
      <c r="B29" s="81"/>
      <c r="C29" s="81">
        <v>928</v>
      </c>
      <c r="D29" s="80" t="s">
        <v>244</v>
      </c>
      <c r="E29" s="80" t="s">
        <v>250</v>
      </c>
      <c r="F29" s="80" t="s">
        <v>291</v>
      </c>
      <c r="G29" s="141"/>
      <c r="H29" s="217">
        <f>H30+H31</f>
        <v>383375</v>
      </c>
    </row>
    <row r="30" spans="1:8" s="65" customFormat="1" ht="32.25" thickBot="1">
      <c r="A30" s="82" t="s">
        <v>297</v>
      </c>
      <c r="B30" s="81"/>
      <c r="C30" s="81">
        <v>928</v>
      </c>
      <c r="D30" s="80" t="s">
        <v>244</v>
      </c>
      <c r="E30" s="80" t="s">
        <v>250</v>
      </c>
      <c r="F30" s="80" t="s">
        <v>295</v>
      </c>
      <c r="G30" s="141"/>
      <c r="H30" s="217">
        <v>147295</v>
      </c>
    </row>
    <row r="31" spans="1:8" s="65" customFormat="1" ht="21.75" customHeight="1" thickBot="1">
      <c r="A31" s="82" t="s">
        <v>298</v>
      </c>
      <c r="B31" s="81"/>
      <c r="C31" s="81">
        <v>928</v>
      </c>
      <c r="D31" s="80" t="s">
        <v>244</v>
      </c>
      <c r="E31" s="80" t="s">
        <v>250</v>
      </c>
      <c r="F31" s="80" t="s">
        <v>296</v>
      </c>
      <c r="G31" s="141"/>
      <c r="H31" s="217">
        <v>236080</v>
      </c>
    </row>
    <row r="32" spans="1:8" s="168" customFormat="1" ht="17.25" customHeight="1" thickBot="1">
      <c r="A32" s="164" t="s">
        <v>299</v>
      </c>
      <c r="B32" s="160"/>
      <c r="C32" s="160">
        <v>928</v>
      </c>
      <c r="D32" s="165" t="s">
        <v>244</v>
      </c>
      <c r="E32" s="165" t="s">
        <v>250</v>
      </c>
      <c r="F32" s="165" t="s">
        <v>300</v>
      </c>
      <c r="G32" s="166"/>
      <c r="H32" s="216">
        <f>H33</f>
        <v>80000</v>
      </c>
    </row>
    <row r="33" spans="1:8" s="65" customFormat="1" ht="18" customHeight="1" thickBot="1">
      <c r="A33" s="82" t="s">
        <v>302</v>
      </c>
      <c r="B33" s="81"/>
      <c r="C33" s="81">
        <v>928</v>
      </c>
      <c r="D33" s="80" t="s">
        <v>244</v>
      </c>
      <c r="E33" s="80" t="s">
        <v>250</v>
      </c>
      <c r="F33" s="80" t="s">
        <v>301</v>
      </c>
      <c r="G33" s="141"/>
      <c r="H33" s="217">
        <f>H34</f>
        <v>80000</v>
      </c>
    </row>
    <row r="34" spans="1:8" s="65" customFormat="1" ht="16.5" customHeight="1" thickBot="1">
      <c r="A34" s="82" t="s">
        <v>304</v>
      </c>
      <c r="B34" s="81"/>
      <c r="C34" s="81">
        <v>928</v>
      </c>
      <c r="D34" s="80" t="s">
        <v>244</v>
      </c>
      <c r="E34" s="80" t="s">
        <v>250</v>
      </c>
      <c r="F34" s="80" t="s">
        <v>303</v>
      </c>
      <c r="G34" s="141"/>
      <c r="H34" s="217">
        <v>80000</v>
      </c>
    </row>
    <row r="35" spans="1:8" s="163" customFormat="1" ht="16.5" thickBot="1">
      <c r="A35" s="161" t="s">
        <v>249</v>
      </c>
      <c r="B35" s="53"/>
      <c r="C35" s="53">
        <v>928</v>
      </c>
      <c r="D35" s="162" t="s">
        <v>244</v>
      </c>
      <c r="E35" s="162" t="s">
        <v>248</v>
      </c>
      <c r="F35" s="162" t="s">
        <v>115</v>
      </c>
      <c r="G35" s="54"/>
      <c r="H35" s="215">
        <f>H38</f>
        <v>448685</v>
      </c>
    </row>
    <row r="36" spans="1:8" s="168" customFormat="1" ht="36.75" customHeight="1" thickBot="1">
      <c r="A36" s="164" t="s">
        <v>294</v>
      </c>
      <c r="B36" s="160"/>
      <c r="C36" s="160">
        <v>928</v>
      </c>
      <c r="D36" s="165" t="s">
        <v>244</v>
      </c>
      <c r="E36" s="165" t="s">
        <v>248</v>
      </c>
      <c r="F36" s="165" t="s">
        <v>293</v>
      </c>
      <c r="G36" s="171"/>
      <c r="H36" s="216">
        <f>H37</f>
        <v>448685</v>
      </c>
    </row>
    <row r="37" spans="1:8" s="65" customFormat="1" ht="16.5" thickBot="1">
      <c r="A37" s="82" t="s">
        <v>287</v>
      </c>
      <c r="B37" s="81"/>
      <c r="C37" s="81">
        <v>928</v>
      </c>
      <c r="D37" s="80" t="s">
        <v>244</v>
      </c>
      <c r="E37" s="80" t="s">
        <v>248</v>
      </c>
      <c r="F37" s="80" t="s">
        <v>285</v>
      </c>
      <c r="G37" s="49"/>
      <c r="H37" s="217">
        <f>H38</f>
        <v>448685</v>
      </c>
    </row>
    <row r="38" spans="1:8" ht="16.5" thickBot="1">
      <c r="A38" s="97" t="s">
        <v>288</v>
      </c>
      <c r="B38" s="15"/>
      <c r="C38" s="15">
        <v>928</v>
      </c>
      <c r="D38" s="96" t="s">
        <v>244</v>
      </c>
      <c r="E38" s="96" t="s">
        <v>248</v>
      </c>
      <c r="F38" s="96" t="s">
        <v>286</v>
      </c>
      <c r="G38" s="16">
        <v>849.6</v>
      </c>
      <c r="H38" s="214">
        <v>448685</v>
      </c>
    </row>
    <row r="39" spans="1:8" ht="228" customHeight="1" hidden="1" thickBot="1">
      <c r="A39" s="97" t="s">
        <v>247</v>
      </c>
      <c r="B39" s="15"/>
      <c r="C39" s="15"/>
      <c r="D39" s="96" t="s">
        <v>244</v>
      </c>
      <c r="E39" s="96" t="s">
        <v>246</v>
      </c>
      <c r="F39" s="96">
        <v>500</v>
      </c>
      <c r="G39" s="16">
        <v>0.1</v>
      </c>
      <c r="H39" s="214">
        <v>333.1</v>
      </c>
    </row>
    <row r="40" spans="1:8" ht="114.75" customHeight="1" hidden="1" thickBot="1">
      <c r="A40" s="97" t="s">
        <v>245</v>
      </c>
      <c r="B40" s="15"/>
      <c r="C40" s="15"/>
      <c r="D40" s="96" t="s">
        <v>244</v>
      </c>
      <c r="E40" s="96" t="s">
        <v>243</v>
      </c>
      <c r="F40" s="96" t="s">
        <v>150</v>
      </c>
      <c r="G40" s="16"/>
      <c r="H40" s="214"/>
    </row>
    <row r="41" spans="1:8" ht="16.5" thickBot="1">
      <c r="A41" s="144" t="s">
        <v>242</v>
      </c>
      <c r="B41" s="98"/>
      <c r="C41" s="98">
        <v>928</v>
      </c>
      <c r="D41" s="88" t="s">
        <v>239</v>
      </c>
      <c r="E41" s="88" t="s">
        <v>120</v>
      </c>
      <c r="F41" s="88" t="s">
        <v>115</v>
      </c>
      <c r="G41" s="143"/>
      <c r="H41" s="212">
        <f>H42+H45</f>
        <v>32850</v>
      </c>
    </row>
    <row r="42" spans="1:8" s="163" customFormat="1" ht="16.5" thickBot="1">
      <c r="A42" s="161" t="s">
        <v>241</v>
      </c>
      <c r="B42" s="142"/>
      <c r="C42" s="53">
        <v>928</v>
      </c>
      <c r="D42" s="162" t="s">
        <v>239</v>
      </c>
      <c r="E42" s="162" t="s">
        <v>243</v>
      </c>
      <c r="F42" s="162" t="s">
        <v>115</v>
      </c>
      <c r="G42" s="54"/>
      <c r="H42" s="215">
        <f>H44</f>
        <v>22850</v>
      </c>
    </row>
    <row r="43" spans="1:8" s="168" customFormat="1" ht="16.5" thickBot="1">
      <c r="A43" s="164" t="s">
        <v>299</v>
      </c>
      <c r="B43" s="160"/>
      <c r="C43" s="160">
        <v>928</v>
      </c>
      <c r="D43" s="165" t="s">
        <v>239</v>
      </c>
      <c r="E43" s="165" t="s">
        <v>243</v>
      </c>
      <c r="F43" s="165" t="s">
        <v>300</v>
      </c>
      <c r="G43" s="171"/>
      <c r="H43" s="216">
        <f>H44</f>
        <v>22850</v>
      </c>
    </row>
    <row r="44" spans="1:8" ht="16.5" thickBot="1">
      <c r="A44" s="82" t="s">
        <v>306</v>
      </c>
      <c r="B44" s="98"/>
      <c r="C44" s="81">
        <v>928</v>
      </c>
      <c r="D44" s="80" t="s">
        <v>239</v>
      </c>
      <c r="E44" s="80" t="s">
        <v>243</v>
      </c>
      <c r="F44" s="80" t="s">
        <v>305</v>
      </c>
      <c r="G44" s="49"/>
      <c r="H44" s="217">
        <v>22850</v>
      </c>
    </row>
    <row r="45" spans="1:8" s="163" customFormat="1" ht="41.25" customHeight="1" thickBot="1">
      <c r="A45" s="161" t="s">
        <v>240</v>
      </c>
      <c r="B45" s="53"/>
      <c r="C45" s="53">
        <v>928</v>
      </c>
      <c r="D45" s="162" t="s">
        <v>239</v>
      </c>
      <c r="E45" s="162" t="s">
        <v>238</v>
      </c>
      <c r="F45" s="162" t="s">
        <v>115</v>
      </c>
      <c r="G45" s="54"/>
      <c r="H45" s="215">
        <f>H47</f>
        <v>10000</v>
      </c>
    </row>
    <row r="46" spans="1:8" s="168" customFormat="1" ht="17.25" customHeight="1" thickBot="1">
      <c r="A46" s="164" t="s">
        <v>299</v>
      </c>
      <c r="B46" s="160"/>
      <c r="C46" s="160">
        <v>928</v>
      </c>
      <c r="D46" s="165" t="s">
        <v>239</v>
      </c>
      <c r="E46" s="165" t="s">
        <v>238</v>
      </c>
      <c r="F46" s="165" t="s">
        <v>300</v>
      </c>
      <c r="G46" s="171"/>
      <c r="H46" s="216">
        <f>H47</f>
        <v>10000</v>
      </c>
    </row>
    <row r="47" spans="1:8" ht="16.5" thickBot="1">
      <c r="A47" s="97" t="s">
        <v>306</v>
      </c>
      <c r="B47" s="15"/>
      <c r="C47" s="15">
        <v>928</v>
      </c>
      <c r="D47" s="96" t="s">
        <v>239</v>
      </c>
      <c r="E47" s="96" t="s">
        <v>238</v>
      </c>
      <c r="F47" s="96" t="s">
        <v>305</v>
      </c>
      <c r="G47" s="16"/>
      <c r="H47" s="214">
        <v>10000</v>
      </c>
    </row>
    <row r="48" spans="1:8" ht="16.5" thickBot="1">
      <c r="A48" s="89" t="s">
        <v>237</v>
      </c>
      <c r="B48" s="98"/>
      <c r="C48" s="98">
        <v>928</v>
      </c>
      <c r="D48" s="88" t="s">
        <v>235</v>
      </c>
      <c r="E48" s="88" t="s">
        <v>120</v>
      </c>
      <c r="F48" s="88" t="s">
        <v>115</v>
      </c>
      <c r="G48" s="87" t="e">
        <f>#REF!+G57+G65+G69+G67</f>
        <v>#REF!</v>
      </c>
      <c r="H48" s="212">
        <f>H53+H57+H61+H49</f>
        <v>287905</v>
      </c>
    </row>
    <row r="49" spans="1:8" ht="32.25" thickBot="1">
      <c r="A49" s="91" t="s">
        <v>356</v>
      </c>
      <c r="B49" s="98"/>
      <c r="C49" s="18">
        <v>928</v>
      </c>
      <c r="D49" s="90" t="s">
        <v>235</v>
      </c>
      <c r="E49" s="90" t="s">
        <v>357</v>
      </c>
      <c r="F49" s="90" t="s">
        <v>115</v>
      </c>
      <c r="G49" s="95">
        <v>24320</v>
      </c>
      <c r="H49" s="215">
        <v>24320</v>
      </c>
    </row>
    <row r="50" spans="1:8" s="70" customFormat="1" ht="16.5" thickBot="1">
      <c r="A50" s="181" t="s">
        <v>290</v>
      </c>
      <c r="B50" s="238"/>
      <c r="C50" s="238">
        <v>928</v>
      </c>
      <c r="D50" s="239" t="s">
        <v>235</v>
      </c>
      <c r="E50" s="239" t="s">
        <v>357</v>
      </c>
      <c r="F50" s="239" t="s">
        <v>289</v>
      </c>
      <c r="G50" s="240"/>
      <c r="H50" s="241">
        <v>24320</v>
      </c>
    </row>
    <row r="51" spans="1:8" s="242" customFormat="1" ht="16.5" thickBot="1">
      <c r="A51" s="97" t="s">
        <v>292</v>
      </c>
      <c r="B51" s="102"/>
      <c r="C51" s="102">
        <v>928</v>
      </c>
      <c r="D51" s="101" t="s">
        <v>235</v>
      </c>
      <c r="E51" s="101" t="s">
        <v>357</v>
      </c>
      <c r="F51" s="101" t="s">
        <v>291</v>
      </c>
      <c r="G51" s="243"/>
      <c r="H51" s="225">
        <v>24320</v>
      </c>
    </row>
    <row r="52" spans="1:8" s="242" customFormat="1" ht="17.25" customHeight="1" thickBot="1">
      <c r="A52" s="97" t="s">
        <v>298</v>
      </c>
      <c r="B52" s="102"/>
      <c r="C52" s="102">
        <v>928</v>
      </c>
      <c r="D52" s="101" t="s">
        <v>235</v>
      </c>
      <c r="E52" s="101" t="s">
        <v>357</v>
      </c>
      <c r="F52" s="101" t="s">
        <v>296</v>
      </c>
      <c r="G52" s="243"/>
      <c r="H52" s="225">
        <v>24320</v>
      </c>
    </row>
    <row r="53" spans="1:8" s="163" customFormat="1" ht="32.25" thickBot="1">
      <c r="A53" s="91" t="s">
        <v>337</v>
      </c>
      <c r="B53" s="18"/>
      <c r="C53" s="18">
        <v>928</v>
      </c>
      <c r="D53" s="90" t="s">
        <v>235</v>
      </c>
      <c r="E53" s="90" t="s">
        <v>338</v>
      </c>
      <c r="F53" s="90" t="s">
        <v>115</v>
      </c>
      <c r="G53" s="95"/>
      <c r="H53" s="215">
        <f>H54</f>
        <v>200000</v>
      </c>
    </row>
    <row r="54" spans="1:8" s="65" customFormat="1" ht="16.5" thickBot="1">
      <c r="A54" s="164" t="s">
        <v>290</v>
      </c>
      <c r="B54" s="160"/>
      <c r="C54" s="160">
        <v>928</v>
      </c>
      <c r="D54" s="165" t="s">
        <v>235</v>
      </c>
      <c r="E54" s="165" t="s">
        <v>338</v>
      </c>
      <c r="F54" s="165" t="s">
        <v>289</v>
      </c>
      <c r="G54" s="167"/>
      <c r="H54" s="216">
        <f>H55</f>
        <v>200000</v>
      </c>
    </row>
    <row r="55" spans="1:8" s="65" customFormat="1" ht="16.5" thickBot="1">
      <c r="A55" s="82" t="s">
        <v>292</v>
      </c>
      <c r="B55" s="81"/>
      <c r="C55" s="81">
        <v>928</v>
      </c>
      <c r="D55" s="80" t="s">
        <v>235</v>
      </c>
      <c r="E55" s="80" t="s">
        <v>338</v>
      </c>
      <c r="F55" s="80" t="s">
        <v>291</v>
      </c>
      <c r="G55" s="79"/>
      <c r="H55" s="217">
        <f>H56</f>
        <v>200000</v>
      </c>
    </row>
    <row r="56" spans="1:8" s="65" customFormat="1" ht="22.5" customHeight="1" thickBot="1">
      <c r="A56" s="82" t="s">
        <v>298</v>
      </c>
      <c r="B56" s="81"/>
      <c r="C56" s="81">
        <v>928</v>
      </c>
      <c r="D56" s="80" t="s">
        <v>235</v>
      </c>
      <c r="E56" s="80" t="s">
        <v>338</v>
      </c>
      <c r="F56" s="80" t="s">
        <v>296</v>
      </c>
      <c r="G56" s="79"/>
      <c r="H56" s="217">
        <v>200000</v>
      </c>
    </row>
    <row r="57" spans="1:8" s="163" customFormat="1" ht="48" thickBot="1">
      <c r="A57" s="161" t="s">
        <v>236</v>
      </c>
      <c r="B57" s="53"/>
      <c r="C57" s="53">
        <v>928</v>
      </c>
      <c r="D57" s="162" t="s">
        <v>235</v>
      </c>
      <c r="E57" s="162" t="s">
        <v>280</v>
      </c>
      <c r="F57" s="162" t="s">
        <v>115</v>
      </c>
      <c r="G57" s="122" t="e">
        <f>#REF!</f>
        <v>#REF!</v>
      </c>
      <c r="H57" s="215">
        <f>H60</f>
        <v>2585</v>
      </c>
    </row>
    <row r="58" spans="1:8" s="168" customFormat="1" ht="16.5" thickBot="1">
      <c r="A58" s="164" t="s">
        <v>299</v>
      </c>
      <c r="B58" s="160"/>
      <c r="C58" s="160">
        <v>928</v>
      </c>
      <c r="D58" s="165" t="s">
        <v>235</v>
      </c>
      <c r="E58" s="165" t="s">
        <v>280</v>
      </c>
      <c r="F58" s="165" t="s">
        <v>300</v>
      </c>
      <c r="G58" s="166"/>
      <c r="H58" s="216">
        <v>2582</v>
      </c>
    </row>
    <row r="59" spans="1:8" s="172" customFormat="1" ht="16.5" thickBot="1">
      <c r="A59" s="82" t="s">
        <v>302</v>
      </c>
      <c r="B59" s="81"/>
      <c r="C59" s="81">
        <v>928</v>
      </c>
      <c r="D59" s="80" t="s">
        <v>235</v>
      </c>
      <c r="E59" s="80" t="s">
        <v>280</v>
      </c>
      <c r="F59" s="80" t="s">
        <v>301</v>
      </c>
      <c r="G59" s="141"/>
      <c r="H59" s="217">
        <f>H60</f>
        <v>2585</v>
      </c>
    </row>
    <row r="60" spans="1:8" ht="16.5" thickBot="1">
      <c r="A60" s="173" t="s">
        <v>336</v>
      </c>
      <c r="B60" s="81"/>
      <c r="C60" s="81">
        <v>928</v>
      </c>
      <c r="D60" s="80" t="s">
        <v>235</v>
      </c>
      <c r="E60" s="80" t="s">
        <v>280</v>
      </c>
      <c r="F60" s="80" t="s">
        <v>335</v>
      </c>
      <c r="G60" s="141"/>
      <c r="H60" s="217">
        <v>2585</v>
      </c>
    </row>
    <row r="61" spans="1:8" s="163" customFormat="1" ht="63.75" thickBot="1">
      <c r="A61" s="161" t="s">
        <v>282</v>
      </c>
      <c r="B61" s="53"/>
      <c r="C61" s="53">
        <v>928</v>
      </c>
      <c r="D61" s="162" t="s">
        <v>235</v>
      </c>
      <c r="E61" s="162" t="s">
        <v>281</v>
      </c>
      <c r="F61" s="162" t="s">
        <v>115</v>
      </c>
      <c r="G61" s="123"/>
      <c r="H61" s="215">
        <f>H62</f>
        <v>61000</v>
      </c>
    </row>
    <row r="62" spans="1:8" s="168" customFormat="1" ht="16.5" thickBot="1">
      <c r="A62" s="164" t="s">
        <v>290</v>
      </c>
      <c r="B62" s="160"/>
      <c r="C62" s="160">
        <v>928</v>
      </c>
      <c r="D62" s="165" t="s">
        <v>235</v>
      </c>
      <c r="E62" s="165" t="s">
        <v>281</v>
      </c>
      <c r="F62" s="165" t="s">
        <v>289</v>
      </c>
      <c r="G62" s="166"/>
      <c r="H62" s="216">
        <f>H63</f>
        <v>61000</v>
      </c>
    </row>
    <row r="63" spans="1:8" s="172" customFormat="1" ht="16.5" thickBot="1">
      <c r="A63" s="82" t="s">
        <v>292</v>
      </c>
      <c r="B63" s="81"/>
      <c r="C63" s="81">
        <v>928</v>
      </c>
      <c r="D63" s="80" t="s">
        <v>235</v>
      </c>
      <c r="E63" s="80" t="s">
        <v>281</v>
      </c>
      <c r="F63" s="80" t="s">
        <v>291</v>
      </c>
      <c r="G63" s="141"/>
      <c r="H63" s="217">
        <f>H64</f>
        <v>61000</v>
      </c>
    </row>
    <row r="64" spans="1:8" s="172" customFormat="1" ht="20.25" customHeight="1" thickBot="1">
      <c r="A64" s="82" t="s">
        <v>298</v>
      </c>
      <c r="B64" s="81"/>
      <c r="C64" s="81">
        <v>928</v>
      </c>
      <c r="D64" s="80" t="s">
        <v>235</v>
      </c>
      <c r="E64" s="80" t="s">
        <v>281</v>
      </c>
      <c r="F64" s="80" t="s">
        <v>296</v>
      </c>
      <c r="G64" s="141"/>
      <c r="H64" s="217">
        <v>61000</v>
      </c>
    </row>
    <row r="65" spans="1:8" ht="16.5" hidden="1" thickBot="1">
      <c r="A65" s="86" t="s">
        <v>234</v>
      </c>
      <c r="B65" s="85"/>
      <c r="C65" s="85"/>
      <c r="D65" s="84" t="s">
        <v>226</v>
      </c>
      <c r="E65" s="84" t="s">
        <v>233</v>
      </c>
      <c r="F65" s="84" t="s">
        <v>115</v>
      </c>
      <c r="G65" s="83">
        <f>G66</f>
        <v>0</v>
      </c>
      <c r="H65" s="213"/>
    </row>
    <row r="66" spans="1:8" ht="19.5" customHeight="1" hidden="1" thickBot="1">
      <c r="A66" s="140" t="s">
        <v>232</v>
      </c>
      <c r="B66" s="139"/>
      <c r="C66" s="139"/>
      <c r="D66" s="138" t="s">
        <v>226</v>
      </c>
      <c r="E66" s="138" t="s">
        <v>231</v>
      </c>
      <c r="F66" s="138" t="s">
        <v>115</v>
      </c>
      <c r="G66" s="137"/>
      <c r="H66" s="218"/>
    </row>
    <row r="67" spans="1:8" ht="245.25" customHeight="1" hidden="1" thickBot="1">
      <c r="A67" s="136" t="s">
        <v>230</v>
      </c>
      <c r="B67" s="135"/>
      <c r="C67" s="134"/>
      <c r="D67" s="132" t="s">
        <v>226</v>
      </c>
      <c r="E67" s="133" t="s">
        <v>228</v>
      </c>
      <c r="F67" s="132" t="s">
        <v>115</v>
      </c>
      <c r="G67" s="131">
        <f>G68</f>
        <v>11.5</v>
      </c>
      <c r="H67" s="219"/>
    </row>
    <row r="68" spans="1:8" ht="252.75" hidden="1" thickBot="1">
      <c r="A68" s="130" t="s">
        <v>229</v>
      </c>
      <c r="B68" s="28"/>
      <c r="C68" s="129"/>
      <c r="D68" s="127" t="s">
        <v>226</v>
      </c>
      <c r="E68" s="128" t="s">
        <v>228</v>
      </c>
      <c r="F68" s="127" t="s">
        <v>150</v>
      </c>
      <c r="G68" s="27">
        <v>11.5</v>
      </c>
      <c r="H68" s="220">
        <v>11.5</v>
      </c>
    </row>
    <row r="69" spans="1:8" ht="33" customHeight="1" hidden="1" thickBot="1">
      <c r="A69" s="86" t="s">
        <v>134</v>
      </c>
      <c r="B69" s="85"/>
      <c r="C69" s="85"/>
      <c r="D69" s="84" t="s">
        <v>226</v>
      </c>
      <c r="E69" s="84">
        <v>7950011</v>
      </c>
      <c r="F69" s="84" t="s">
        <v>115</v>
      </c>
      <c r="G69" s="83">
        <f>SUM(G70:G71)</f>
        <v>0</v>
      </c>
      <c r="H69" s="213">
        <f>SUM(H70:H71)</f>
        <v>0</v>
      </c>
    </row>
    <row r="70" spans="1:8" ht="32.25" hidden="1" thickBot="1">
      <c r="A70" s="97" t="s">
        <v>158</v>
      </c>
      <c r="B70" s="15"/>
      <c r="C70" s="15"/>
      <c r="D70" s="96" t="s">
        <v>226</v>
      </c>
      <c r="E70" s="96">
        <v>7950011</v>
      </c>
      <c r="F70" s="96">
        <v>500</v>
      </c>
      <c r="G70" s="16"/>
      <c r="H70" s="214"/>
    </row>
    <row r="71" spans="1:8" ht="48" hidden="1" thickBot="1">
      <c r="A71" s="97" t="s">
        <v>227</v>
      </c>
      <c r="B71" s="15"/>
      <c r="C71" s="15"/>
      <c r="D71" s="96" t="s">
        <v>226</v>
      </c>
      <c r="E71" s="96">
        <v>7950013</v>
      </c>
      <c r="F71" s="96">
        <v>500</v>
      </c>
      <c r="G71" s="16"/>
      <c r="H71" s="214"/>
    </row>
    <row r="72" spans="1:8" s="121" customFormat="1" ht="16.5" thickBot="1">
      <c r="A72" s="126" t="s">
        <v>225</v>
      </c>
      <c r="B72" s="125"/>
      <c r="C72" s="125">
        <v>928</v>
      </c>
      <c r="D72" s="124" t="s">
        <v>224</v>
      </c>
      <c r="E72" s="124"/>
      <c r="F72" s="124"/>
      <c r="G72" s="123"/>
      <c r="H72" s="215">
        <f>H73</f>
        <v>52345</v>
      </c>
    </row>
    <row r="73" spans="1:8" s="76" customFormat="1" ht="16.5" thickBot="1">
      <c r="A73" s="120" t="s">
        <v>223</v>
      </c>
      <c r="B73" s="78"/>
      <c r="C73" s="78">
        <v>928</v>
      </c>
      <c r="D73" s="77" t="s">
        <v>221</v>
      </c>
      <c r="E73" s="77" t="s">
        <v>120</v>
      </c>
      <c r="F73" s="77" t="s">
        <v>115</v>
      </c>
      <c r="G73" s="111"/>
      <c r="H73" s="213">
        <f>H74</f>
        <v>52345</v>
      </c>
    </row>
    <row r="74" spans="1:8" s="121" customFormat="1" ht="32.25" thickBot="1">
      <c r="A74" s="126" t="s">
        <v>222</v>
      </c>
      <c r="B74" s="125"/>
      <c r="C74" s="125">
        <v>928</v>
      </c>
      <c r="D74" s="124" t="s">
        <v>221</v>
      </c>
      <c r="E74" s="124" t="s">
        <v>220</v>
      </c>
      <c r="F74" s="124" t="s">
        <v>115</v>
      </c>
      <c r="G74" s="123"/>
      <c r="H74" s="215">
        <f>H77</f>
        <v>52345</v>
      </c>
    </row>
    <row r="75" spans="1:8" s="168" customFormat="1" ht="48" thickBot="1">
      <c r="A75" s="176" t="s">
        <v>294</v>
      </c>
      <c r="B75" s="177"/>
      <c r="C75" s="177">
        <v>928</v>
      </c>
      <c r="D75" s="178" t="s">
        <v>221</v>
      </c>
      <c r="E75" s="178" t="s">
        <v>220</v>
      </c>
      <c r="F75" s="178" t="s">
        <v>293</v>
      </c>
      <c r="G75" s="166"/>
      <c r="H75" s="216">
        <f>H76</f>
        <v>52345</v>
      </c>
    </row>
    <row r="76" spans="1:8" s="170" customFormat="1" ht="16.5" thickBot="1">
      <c r="A76" s="180" t="s">
        <v>307</v>
      </c>
      <c r="B76" s="174"/>
      <c r="C76" s="179">
        <v>928</v>
      </c>
      <c r="D76" s="175" t="s">
        <v>221</v>
      </c>
      <c r="E76" s="175" t="s">
        <v>220</v>
      </c>
      <c r="F76" s="175" t="s">
        <v>285</v>
      </c>
      <c r="G76" s="169"/>
      <c r="H76" s="217">
        <f>H77</f>
        <v>52345</v>
      </c>
    </row>
    <row r="77" spans="1:8" ht="16.5" thickBot="1">
      <c r="A77" s="119" t="s">
        <v>288</v>
      </c>
      <c r="B77" s="62"/>
      <c r="C77" s="62">
        <v>928</v>
      </c>
      <c r="D77" s="118" t="s">
        <v>221</v>
      </c>
      <c r="E77" s="118" t="s">
        <v>220</v>
      </c>
      <c r="F77" s="118" t="s">
        <v>286</v>
      </c>
      <c r="G77" s="40"/>
      <c r="H77" s="214">
        <v>52345</v>
      </c>
    </row>
    <row r="78" spans="1:8" ht="32.25" thickBot="1">
      <c r="A78" s="117" t="s">
        <v>219</v>
      </c>
      <c r="B78" s="116"/>
      <c r="C78" s="116">
        <v>928</v>
      </c>
      <c r="D78" s="115" t="s">
        <v>218</v>
      </c>
      <c r="E78" s="115"/>
      <c r="F78" s="115"/>
      <c r="G78" s="95" t="e">
        <f>G79</f>
        <v>#REF!</v>
      </c>
      <c r="H78" s="215">
        <f>H79</f>
        <v>411660</v>
      </c>
    </row>
    <row r="79" spans="1:8" ht="39.75" customHeight="1" thickBot="1">
      <c r="A79" s="114" t="s">
        <v>217</v>
      </c>
      <c r="B79" s="113"/>
      <c r="C79" s="246">
        <v>928</v>
      </c>
      <c r="D79" s="112" t="s">
        <v>213</v>
      </c>
      <c r="E79" s="112" t="s">
        <v>120</v>
      </c>
      <c r="F79" s="112" t="s">
        <v>216</v>
      </c>
      <c r="G79" s="108" t="e">
        <f>G80</f>
        <v>#REF!</v>
      </c>
      <c r="H79" s="221">
        <f>H81+H90</f>
        <v>411660</v>
      </c>
    </row>
    <row r="80" spans="1:8" ht="32.25" hidden="1" thickBot="1">
      <c r="A80" s="82" t="s">
        <v>215</v>
      </c>
      <c r="B80" s="81"/>
      <c r="C80" s="81"/>
      <c r="D80" s="80" t="s">
        <v>213</v>
      </c>
      <c r="E80" s="80">
        <v>2180000</v>
      </c>
      <c r="F80" s="80" t="s">
        <v>115</v>
      </c>
      <c r="G80" s="79" t="e">
        <f>#REF!</f>
        <v>#REF!</v>
      </c>
      <c r="H80" s="217"/>
    </row>
    <row r="81" spans="1:8" s="163" customFormat="1" ht="32.25" thickBot="1">
      <c r="A81" s="161" t="s">
        <v>214</v>
      </c>
      <c r="B81" s="53"/>
      <c r="C81" s="53">
        <v>928</v>
      </c>
      <c r="D81" s="162" t="s">
        <v>213</v>
      </c>
      <c r="E81" s="162" t="s">
        <v>212</v>
      </c>
      <c r="F81" s="162" t="s">
        <v>115</v>
      </c>
      <c r="G81" s="123"/>
      <c r="H81" s="215">
        <f>H82</f>
        <v>20000</v>
      </c>
    </row>
    <row r="82" spans="1:8" s="159" customFormat="1" ht="16.5" thickBot="1">
      <c r="A82" s="181" t="s">
        <v>290</v>
      </c>
      <c r="B82" s="182"/>
      <c r="C82" s="182">
        <v>928</v>
      </c>
      <c r="D82" s="183" t="s">
        <v>213</v>
      </c>
      <c r="E82" s="183" t="s">
        <v>212</v>
      </c>
      <c r="F82" s="183" t="s">
        <v>289</v>
      </c>
      <c r="G82" s="184"/>
      <c r="H82" s="222">
        <f>H88</f>
        <v>20000</v>
      </c>
    </row>
    <row r="83" spans="1:8" ht="16.5" hidden="1" thickBot="1">
      <c r="A83" s="91" t="s">
        <v>211</v>
      </c>
      <c r="B83" s="18"/>
      <c r="C83" s="18"/>
      <c r="D83" s="90" t="s">
        <v>210</v>
      </c>
      <c r="E83" s="90" t="s">
        <v>120</v>
      </c>
      <c r="F83" s="90" t="s">
        <v>115</v>
      </c>
      <c r="G83" s="95">
        <f>G84</f>
        <v>1200</v>
      </c>
      <c r="H83" s="215"/>
    </row>
    <row r="84" spans="1:8" ht="16.5" hidden="1" thickBot="1">
      <c r="A84" s="86" t="s">
        <v>209</v>
      </c>
      <c r="B84" s="85"/>
      <c r="C84" s="85"/>
      <c r="D84" s="84" t="s">
        <v>205</v>
      </c>
      <c r="E84" s="84" t="s">
        <v>120</v>
      </c>
      <c r="F84" s="84" t="s">
        <v>206</v>
      </c>
      <c r="G84" s="83">
        <f>G85</f>
        <v>1200</v>
      </c>
      <c r="H84" s="213"/>
    </row>
    <row r="85" spans="1:8" ht="32.25" hidden="1" thickBot="1">
      <c r="A85" s="86" t="s">
        <v>208</v>
      </c>
      <c r="B85" s="85"/>
      <c r="C85" s="85"/>
      <c r="D85" s="84" t="s">
        <v>205</v>
      </c>
      <c r="E85" s="84">
        <v>3400000</v>
      </c>
      <c r="F85" s="84" t="s">
        <v>115</v>
      </c>
      <c r="G85" s="83">
        <f>G86</f>
        <v>1200</v>
      </c>
      <c r="H85" s="213"/>
    </row>
    <row r="86" spans="1:8" ht="16.5" hidden="1" thickBot="1">
      <c r="A86" s="86" t="s">
        <v>207</v>
      </c>
      <c r="B86" s="85"/>
      <c r="C86" s="85"/>
      <c r="D86" s="84" t="s">
        <v>205</v>
      </c>
      <c r="E86" s="84">
        <v>3400300</v>
      </c>
      <c r="F86" s="84" t="s">
        <v>206</v>
      </c>
      <c r="G86" s="83">
        <f>G87</f>
        <v>1200</v>
      </c>
      <c r="H86" s="213"/>
    </row>
    <row r="87" spans="1:8" ht="16.5" hidden="1" thickBot="1">
      <c r="A87" s="97" t="s">
        <v>185</v>
      </c>
      <c r="B87" s="15"/>
      <c r="C87" s="15"/>
      <c r="D87" s="96" t="s">
        <v>205</v>
      </c>
      <c r="E87" s="96">
        <v>3400300</v>
      </c>
      <c r="F87" s="96">
        <v>500</v>
      </c>
      <c r="G87" s="16">
        <v>1200</v>
      </c>
      <c r="H87" s="214"/>
    </row>
    <row r="88" spans="1:8" ht="16.5" thickBot="1">
      <c r="A88" s="97" t="s">
        <v>292</v>
      </c>
      <c r="B88" s="15"/>
      <c r="C88" s="15">
        <v>928</v>
      </c>
      <c r="D88" s="96" t="s">
        <v>213</v>
      </c>
      <c r="E88" s="96" t="s">
        <v>212</v>
      </c>
      <c r="F88" s="96" t="s">
        <v>291</v>
      </c>
      <c r="G88" s="40"/>
      <c r="H88" s="214">
        <f>H89</f>
        <v>20000</v>
      </c>
    </row>
    <row r="89" spans="1:8" ht="20.25" customHeight="1" thickBot="1">
      <c r="A89" s="97" t="s">
        <v>298</v>
      </c>
      <c r="B89" s="15"/>
      <c r="C89" s="15">
        <v>928</v>
      </c>
      <c r="D89" s="96" t="s">
        <v>213</v>
      </c>
      <c r="E89" s="96" t="s">
        <v>212</v>
      </c>
      <c r="F89" s="96" t="s">
        <v>296</v>
      </c>
      <c r="G89" s="40"/>
      <c r="H89" s="214">
        <v>20000</v>
      </c>
    </row>
    <row r="90" spans="1:8" s="159" customFormat="1" ht="16.5" thickBot="1">
      <c r="A90" s="144" t="s">
        <v>276</v>
      </c>
      <c r="B90" s="142"/>
      <c r="C90" s="142">
        <v>928</v>
      </c>
      <c r="D90" s="156" t="s">
        <v>277</v>
      </c>
      <c r="E90" s="156" t="s">
        <v>120</v>
      </c>
      <c r="F90" s="156" t="s">
        <v>115</v>
      </c>
      <c r="G90" s="157">
        <v>1</v>
      </c>
      <c r="H90" s="223">
        <f>H94+H91</f>
        <v>391660</v>
      </c>
    </row>
    <row r="91" spans="1:8" s="163" customFormat="1" ht="95.25" thickBot="1">
      <c r="A91" s="161" t="s">
        <v>358</v>
      </c>
      <c r="B91" s="53"/>
      <c r="C91" s="53">
        <v>928</v>
      </c>
      <c r="D91" s="162" t="s">
        <v>277</v>
      </c>
      <c r="E91" s="162" t="s">
        <v>359</v>
      </c>
      <c r="F91" s="162" t="s">
        <v>115</v>
      </c>
      <c r="G91" s="123"/>
      <c r="H91" s="215">
        <v>51660</v>
      </c>
    </row>
    <row r="92" spans="1:8" s="245" customFormat="1" ht="52.5" customHeight="1" thickBot="1">
      <c r="A92" s="181" t="s">
        <v>360</v>
      </c>
      <c r="B92" s="238"/>
      <c r="C92" s="238">
        <v>928</v>
      </c>
      <c r="D92" s="239" t="s">
        <v>277</v>
      </c>
      <c r="E92" s="239" t="s">
        <v>359</v>
      </c>
      <c r="F92" s="239" t="s">
        <v>361</v>
      </c>
      <c r="G92" s="244">
        <v>51660</v>
      </c>
      <c r="H92" s="241">
        <v>51660</v>
      </c>
    </row>
    <row r="93" spans="1:8" s="242" customFormat="1" ht="36" customHeight="1" thickBot="1">
      <c r="A93" s="97" t="s">
        <v>362</v>
      </c>
      <c r="B93" s="102"/>
      <c r="C93" s="102">
        <v>928</v>
      </c>
      <c r="D93" s="101" t="s">
        <v>277</v>
      </c>
      <c r="E93" s="101" t="s">
        <v>359</v>
      </c>
      <c r="F93" s="101" t="s">
        <v>363</v>
      </c>
      <c r="G93" s="247"/>
      <c r="H93" s="225">
        <v>51660</v>
      </c>
    </row>
    <row r="94" spans="1:8" s="163" customFormat="1" ht="32.25" thickBot="1">
      <c r="A94" s="161" t="s">
        <v>278</v>
      </c>
      <c r="B94" s="53"/>
      <c r="C94" s="53">
        <v>928</v>
      </c>
      <c r="D94" s="162" t="s">
        <v>277</v>
      </c>
      <c r="E94" s="162" t="s">
        <v>279</v>
      </c>
      <c r="F94" s="162" t="s">
        <v>115</v>
      </c>
      <c r="G94" s="123">
        <v>1</v>
      </c>
      <c r="H94" s="215">
        <f>H95</f>
        <v>340000</v>
      </c>
    </row>
    <row r="95" spans="1:8" s="159" customFormat="1" ht="16.5" thickBot="1">
      <c r="A95" s="181" t="s">
        <v>290</v>
      </c>
      <c r="B95" s="182"/>
      <c r="C95" s="182">
        <v>928</v>
      </c>
      <c r="D95" s="183" t="s">
        <v>277</v>
      </c>
      <c r="E95" s="183" t="s">
        <v>279</v>
      </c>
      <c r="F95" s="183" t="s">
        <v>289</v>
      </c>
      <c r="G95" s="184">
        <v>1</v>
      </c>
      <c r="H95" s="222">
        <f>H96</f>
        <v>340000</v>
      </c>
    </row>
    <row r="96" spans="1:8" ht="16.5" thickBot="1">
      <c r="A96" s="97" t="s">
        <v>292</v>
      </c>
      <c r="B96" s="15"/>
      <c r="C96" s="15">
        <v>928</v>
      </c>
      <c r="D96" s="96" t="s">
        <v>277</v>
      </c>
      <c r="E96" s="96" t="s">
        <v>279</v>
      </c>
      <c r="F96" s="96" t="s">
        <v>291</v>
      </c>
      <c r="G96" s="40"/>
      <c r="H96" s="214">
        <f>H97</f>
        <v>340000</v>
      </c>
    </row>
    <row r="97" spans="1:8" ht="18.75" customHeight="1" thickBot="1">
      <c r="A97" s="97" t="s">
        <v>298</v>
      </c>
      <c r="B97" s="15"/>
      <c r="C97" s="15">
        <v>928</v>
      </c>
      <c r="D97" s="96" t="s">
        <v>277</v>
      </c>
      <c r="E97" s="96" t="s">
        <v>279</v>
      </c>
      <c r="F97" s="96" t="s">
        <v>296</v>
      </c>
      <c r="G97" s="40"/>
      <c r="H97" s="214">
        <v>340000</v>
      </c>
    </row>
    <row r="98" spans="1:8" s="233" customFormat="1" ht="18.75" customHeight="1" thickBot="1">
      <c r="A98" s="232" t="s">
        <v>211</v>
      </c>
      <c r="B98" s="53"/>
      <c r="C98" s="53">
        <v>928</v>
      </c>
      <c r="D98" s="162" t="s">
        <v>210</v>
      </c>
      <c r="E98" s="162"/>
      <c r="F98" s="162"/>
      <c r="G98" s="123"/>
      <c r="H98" s="215">
        <f>H99</f>
        <v>400000</v>
      </c>
    </row>
    <row r="99" spans="1:8" s="206" customFormat="1" ht="18.75" customHeight="1" thickBot="1">
      <c r="A99" s="234" t="s">
        <v>342</v>
      </c>
      <c r="B99" s="142"/>
      <c r="C99" s="142">
        <v>928</v>
      </c>
      <c r="D99" s="156" t="s">
        <v>341</v>
      </c>
      <c r="E99" s="156" t="s">
        <v>120</v>
      </c>
      <c r="F99" s="156" t="s">
        <v>115</v>
      </c>
      <c r="G99" s="157"/>
      <c r="H99" s="223">
        <f>H100</f>
        <v>400000</v>
      </c>
    </row>
    <row r="100" spans="1:8" s="121" customFormat="1" ht="40.5" customHeight="1" thickBot="1">
      <c r="A100" s="161" t="s">
        <v>272</v>
      </c>
      <c r="B100" s="53"/>
      <c r="C100" s="53">
        <v>928</v>
      </c>
      <c r="D100" s="162" t="s">
        <v>341</v>
      </c>
      <c r="E100" s="162" t="s">
        <v>184</v>
      </c>
      <c r="F100" s="162" t="s">
        <v>115</v>
      </c>
      <c r="G100" s="123"/>
      <c r="H100" s="215">
        <f>H101</f>
        <v>400000</v>
      </c>
    </row>
    <row r="101" spans="1:8" s="159" customFormat="1" ht="18.75" customHeight="1" thickBot="1">
      <c r="A101" s="181" t="s">
        <v>290</v>
      </c>
      <c r="B101" s="182"/>
      <c r="C101" s="182">
        <v>928</v>
      </c>
      <c r="D101" s="183" t="s">
        <v>341</v>
      </c>
      <c r="E101" s="183" t="s">
        <v>184</v>
      </c>
      <c r="F101" s="183" t="s">
        <v>289</v>
      </c>
      <c r="G101" s="184"/>
      <c r="H101" s="222">
        <f>H102</f>
        <v>400000</v>
      </c>
    </row>
    <row r="102" spans="1:8" ht="18.75" customHeight="1" thickBot="1">
      <c r="A102" s="97" t="s">
        <v>292</v>
      </c>
      <c r="B102" s="15"/>
      <c r="C102" s="15">
        <v>928</v>
      </c>
      <c r="D102" s="96" t="s">
        <v>341</v>
      </c>
      <c r="E102" s="96" t="s">
        <v>184</v>
      </c>
      <c r="F102" s="96" t="s">
        <v>291</v>
      </c>
      <c r="G102" s="40"/>
      <c r="H102" s="214">
        <f>H103</f>
        <v>400000</v>
      </c>
    </row>
    <row r="103" spans="1:8" ht="18.75" customHeight="1" thickBot="1">
      <c r="A103" s="97" t="s">
        <v>298</v>
      </c>
      <c r="B103" s="15"/>
      <c r="C103" s="15">
        <v>928</v>
      </c>
      <c r="D103" s="96" t="s">
        <v>341</v>
      </c>
      <c r="E103" s="96" t="s">
        <v>184</v>
      </c>
      <c r="F103" s="96" t="s">
        <v>296</v>
      </c>
      <c r="G103" s="40"/>
      <c r="H103" s="214">
        <v>400000</v>
      </c>
    </row>
    <row r="104" spans="1:8" ht="16.5" thickBot="1">
      <c r="A104" s="91" t="s">
        <v>204</v>
      </c>
      <c r="B104" s="18"/>
      <c r="C104" s="18">
        <v>928</v>
      </c>
      <c r="D104" s="90" t="s">
        <v>203</v>
      </c>
      <c r="E104" s="90"/>
      <c r="F104" s="90"/>
      <c r="G104" s="95">
        <f>G105+G118+G133</f>
        <v>1000</v>
      </c>
      <c r="H104" s="215">
        <f>H113+H118+H133</f>
        <v>2347125</v>
      </c>
    </row>
    <row r="105" spans="1:8" ht="16.5" hidden="1" thickBot="1">
      <c r="A105" s="89" t="s">
        <v>202</v>
      </c>
      <c r="B105" s="98"/>
      <c r="C105" s="98"/>
      <c r="D105" s="88" t="s">
        <v>197</v>
      </c>
      <c r="E105" s="88" t="s">
        <v>120</v>
      </c>
      <c r="F105" s="88" t="s">
        <v>115</v>
      </c>
      <c r="G105" s="87">
        <f>G108+G110</f>
        <v>0</v>
      </c>
      <c r="H105" s="212"/>
    </row>
    <row r="106" spans="1:8" ht="32.25" hidden="1" thickBot="1">
      <c r="A106" s="97" t="s">
        <v>201</v>
      </c>
      <c r="B106" s="15"/>
      <c r="C106" s="15"/>
      <c r="D106" s="96" t="s">
        <v>197</v>
      </c>
      <c r="E106" s="96">
        <v>1020102</v>
      </c>
      <c r="F106" s="96" t="s">
        <v>115</v>
      </c>
      <c r="G106" s="16"/>
      <c r="H106" s="214"/>
    </row>
    <row r="107" spans="1:8" ht="16.5" hidden="1" thickBot="1">
      <c r="A107" s="97" t="s">
        <v>192</v>
      </c>
      <c r="B107" s="15"/>
      <c r="C107" s="15"/>
      <c r="D107" s="96" t="s">
        <v>197</v>
      </c>
      <c r="E107" s="96">
        <v>1020102</v>
      </c>
      <c r="F107" s="96" t="s">
        <v>189</v>
      </c>
      <c r="G107" s="16"/>
      <c r="H107" s="214"/>
    </row>
    <row r="108" spans="1:8" ht="16.5" hidden="1" thickBot="1">
      <c r="A108" s="86" t="s">
        <v>200</v>
      </c>
      <c r="B108" s="85"/>
      <c r="C108" s="85"/>
      <c r="D108" s="84" t="s">
        <v>197</v>
      </c>
      <c r="E108" s="84">
        <v>3500200</v>
      </c>
      <c r="F108" s="84" t="s">
        <v>115</v>
      </c>
      <c r="G108" s="110">
        <f>SUM(G109)</f>
        <v>0</v>
      </c>
      <c r="H108" s="213">
        <f>H109</f>
        <v>0</v>
      </c>
    </row>
    <row r="109" spans="1:8" ht="16.5" hidden="1" thickBot="1">
      <c r="A109" s="97" t="s">
        <v>199</v>
      </c>
      <c r="B109" s="15"/>
      <c r="C109" s="15"/>
      <c r="D109" s="96" t="s">
        <v>197</v>
      </c>
      <c r="E109" s="96">
        <v>3500200</v>
      </c>
      <c r="F109" s="96">
        <v>500</v>
      </c>
      <c r="G109" s="16"/>
      <c r="H109" s="214"/>
    </row>
    <row r="110" spans="1:8" ht="16.5" hidden="1" thickBot="1">
      <c r="A110" s="86" t="s">
        <v>200</v>
      </c>
      <c r="B110" s="85"/>
      <c r="C110" s="85"/>
      <c r="D110" s="84" t="s">
        <v>197</v>
      </c>
      <c r="E110" s="84">
        <v>5210139</v>
      </c>
      <c r="F110" s="84">
        <v>500</v>
      </c>
      <c r="G110" s="83">
        <f>SUM(G111:G112)</f>
        <v>0</v>
      </c>
      <c r="H110" s="213">
        <f>SUM(H111:H112)</f>
        <v>0</v>
      </c>
    </row>
    <row r="111" spans="1:8" ht="16.5" hidden="1" thickBot="1">
      <c r="A111" s="97" t="s">
        <v>199</v>
      </c>
      <c r="B111" s="15"/>
      <c r="C111" s="15"/>
      <c r="D111" s="96" t="s">
        <v>197</v>
      </c>
      <c r="E111" s="96">
        <v>5210139</v>
      </c>
      <c r="F111" s="96">
        <v>500</v>
      </c>
      <c r="G111" s="16"/>
      <c r="H111" s="214"/>
    </row>
    <row r="112" spans="1:8" ht="48" hidden="1" thickBot="1">
      <c r="A112" s="97" t="s">
        <v>198</v>
      </c>
      <c r="B112" s="15"/>
      <c r="C112" s="15"/>
      <c r="D112" s="96" t="s">
        <v>197</v>
      </c>
      <c r="E112" s="96">
        <v>5210139</v>
      </c>
      <c r="F112" s="96">
        <v>500</v>
      </c>
      <c r="G112" s="16"/>
      <c r="H112" s="214"/>
    </row>
    <row r="113" spans="1:8" ht="16.5" thickBot="1">
      <c r="A113" s="144" t="s">
        <v>202</v>
      </c>
      <c r="B113" s="85"/>
      <c r="C113" s="142">
        <v>928</v>
      </c>
      <c r="D113" s="156" t="s">
        <v>197</v>
      </c>
      <c r="E113" s="156" t="s">
        <v>120</v>
      </c>
      <c r="F113" s="156" t="s">
        <v>115</v>
      </c>
      <c r="G113" s="157">
        <v>592</v>
      </c>
      <c r="H113" s="223">
        <f>H114</f>
        <v>500000</v>
      </c>
    </row>
    <row r="114" spans="1:8" s="163" customFormat="1" ht="32.25" thickBot="1">
      <c r="A114" s="161" t="s">
        <v>311</v>
      </c>
      <c r="B114" s="53"/>
      <c r="C114" s="53">
        <v>928</v>
      </c>
      <c r="D114" s="162" t="s">
        <v>197</v>
      </c>
      <c r="E114" s="162" t="s">
        <v>308</v>
      </c>
      <c r="F114" s="162" t="s">
        <v>115</v>
      </c>
      <c r="G114" s="123"/>
      <c r="H114" s="215">
        <f>H115</f>
        <v>500000</v>
      </c>
    </row>
    <row r="115" spans="1:8" s="159" customFormat="1" ht="16.5" thickBot="1">
      <c r="A115" s="181" t="s">
        <v>290</v>
      </c>
      <c r="B115" s="182"/>
      <c r="C115" s="182">
        <v>928</v>
      </c>
      <c r="D115" s="183" t="s">
        <v>197</v>
      </c>
      <c r="E115" s="183" t="s">
        <v>308</v>
      </c>
      <c r="F115" s="183" t="s">
        <v>289</v>
      </c>
      <c r="G115" s="184">
        <v>592</v>
      </c>
      <c r="H115" s="222">
        <f>H117</f>
        <v>500000</v>
      </c>
    </row>
    <row r="116" spans="1:8" ht="16.5" thickBot="1">
      <c r="A116" s="97" t="s">
        <v>292</v>
      </c>
      <c r="B116" s="15"/>
      <c r="C116" s="15">
        <v>928</v>
      </c>
      <c r="D116" s="96" t="s">
        <v>197</v>
      </c>
      <c r="E116" s="96" t="s">
        <v>308</v>
      </c>
      <c r="F116" s="96" t="s">
        <v>291</v>
      </c>
      <c r="G116" s="40"/>
      <c r="H116" s="214">
        <f>H117</f>
        <v>500000</v>
      </c>
    </row>
    <row r="117" spans="1:8" ht="32.25" thickBot="1">
      <c r="A117" s="97" t="s">
        <v>310</v>
      </c>
      <c r="B117" s="15"/>
      <c r="C117" s="15">
        <v>928</v>
      </c>
      <c r="D117" s="96" t="s">
        <v>197</v>
      </c>
      <c r="E117" s="96" t="s">
        <v>308</v>
      </c>
      <c r="F117" s="96" t="s">
        <v>309</v>
      </c>
      <c r="G117" s="40"/>
      <c r="H117" s="214">
        <v>500000</v>
      </c>
    </row>
    <row r="118" spans="1:8" ht="19.5" customHeight="1" thickBot="1">
      <c r="A118" s="89" t="s">
        <v>196</v>
      </c>
      <c r="B118" s="98"/>
      <c r="C118" s="98">
        <v>928</v>
      </c>
      <c r="D118" s="88" t="s">
        <v>190</v>
      </c>
      <c r="E118" s="88" t="s">
        <v>120</v>
      </c>
      <c r="F118" s="88" t="s">
        <v>115</v>
      </c>
      <c r="G118" s="87">
        <f>G119+G125</f>
        <v>1000</v>
      </c>
      <c r="H118" s="212">
        <f>H123+H130</f>
        <v>1597125</v>
      </c>
    </row>
    <row r="119" spans="1:8" ht="13.5" customHeight="1" hidden="1">
      <c r="A119" s="276" t="s">
        <v>195</v>
      </c>
      <c r="B119" s="278"/>
      <c r="C119" s="109"/>
      <c r="D119" s="280" t="s">
        <v>190</v>
      </c>
      <c r="E119" s="280">
        <v>3510000</v>
      </c>
      <c r="F119" s="280" t="s">
        <v>115</v>
      </c>
      <c r="G119" s="282">
        <f>G123</f>
        <v>1000</v>
      </c>
      <c r="H119" s="273"/>
    </row>
    <row r="120" spans="1:8" ht="16.5" hidden="1" thickBot="1">
      <c r="A120" s="277"/>
      <c r="B120" s="279"/>
      <c r="C120" s="107"/>
      <c r="D120" s="281"/>
      <c r="E120" s="281"/>
      <c r="F120" s="281"/>
      <c r="G120" s="283"/>
      <c r="H120" s="274"/>
    </row>
    <row r="121" spans="1:8" ht="16.5" hidden="1" thickBot="1">
      <c r="A121" s="265" t="s">
        <v>195</v>
      </c>
      <c r="B121" s="267"/>
      <c r="C121" s="60"/>
      <c r="D121" s="269" t="s">
        <v>190</v>
      </c>
      <c r="E121" s="269">
        <v>3510200</v>
      </c>
      <c r="F121" s="269" t="s">
        <v>194</v>
      </c>
      <c r="G121" s="271"/>
      <c r="H121" s="263"/>
    </row>
    <row r="122" spans="1:8" ht="16.5" hidden="1" thickBot="1">
      <c r="A122" s="266"/>
      <c r="B122" s="268"/>
      <c r="C122" s="61"/>
      <c r="D122" s="270"/>
      <c r="E122" s="270"/>
      <c r="F122" s="270"/>
      <c r="G122" s="272"/>
      <c r="H122" s="264"/>
    </row>
    <row r="123" spans="1:8" s="163" customFormat="1" ht="16.5" thickBot="1">
      <c r="A123" s="161" t="s">
        <v>193</v>
      </c>
      <c r="B123" s="53"/>
      <c r="C123" s="53">
        <v>928</v>
      </c>
      <c r="D123" s="162" t="s">
        <v>190</v>
      </c>
      <c r="E123" s="162">
        <v>3510500</v>
      </c>
      <c r="F123" s="162" t="s">
        <v>115</v>
      </c>
      <c r="G123" s="122">
        <f>G124</f>
        <v>1000</v>
      </c>
      <c r="H123" s="215">
        <f>H124</f>
        <v>593125</v>
      </c>
    </row>
    <row r="124" spans="1:8" s="159" customFormat="1" ht="16.5" thickBot="1">
      <c r="A124" s="181" t="s">
        <v>290</v>
      </c>
      <c r="B124" s="182"/>
      <c r="C124" s="182">
        <v>928</v>
      </c>
      <c r="D124" s="183" t="s">
        <v>190</v>
      </c>
      <c r="E124" s="183">
        <v>3510500</v>
      </c>
      <c r="F124" s="183" t="s">
        <v>289</v>
      </c>
      <c r="G124" s="185">
        <v>1000</v>
      </c>
      <c r="H124" s="222">
        <f>H128</f>
        <v>593125</v>
      </c>
    </row>
    <row r="125" spans="1:8" ht="16.5" hidden="1" thickBot="1">
      <c r="A125" s="86" t="s">
        <v>134</v>
      </c>
      <c r="B125" s="85"/>
      <c r="C125" s="85"/>
      <c r="D125" s="84" t="s">
        <v>190</v>
      </c>
      <c r="E125" s="84">
        <v>7950000</v>
      </c>
      <c r="F125" s="84" t="s">
        <v>115</v>
      </c>
      <c r="G125" s="83">
        <f>G126</f>
        <v>0</v>
      </c>
      <c r="H125" s="213"/>
    </row>
    <row r="126" spans="1:8" ht="16.5" hidden="1" thickBot="1">
      <c r="A126" s="86" t="s">
        <v>192</v>
      </c>
      <c r="B126" s="85"/>
      <c r="C126" s="85"/>
      <c r="D126" s="84" t="s">
        <v>190</v>
      </c>
      <c r="E126" s="84">
        <v>7950000</v>
      </c>
      <c r="F126" s="84" t="s">
        <v>189</v>
      </c>
      <c r="G126" s="83">
        <f>G127</f>
        <v>0</v>
      </c>
      <c r="H126" s="213"/>
    </row>
    <row r="127" spans="1:8" ht="48" hidden="1" thickBot="1">
      <c r="A127" s="97" t="s">
        <v>191</v>
      </c>
      <c r="B127" s="15"/>
      <c r="C127" s="15"/>
      <c r="D127" s="96" t="s">
        <v>190</v>
      </c>
      <c r="E127" s="96">
        <v>7950012</v>
      </c>
      <c r="F127" s="96" t="s">
        <v>189</v>
      </c>
      <c r="G127" s="16"/>
      <c r="H127" s="214"/>
    </row>
    <row r="128" spans="1:8" ht="16.5" thickBot="1">
      <c r="A128" s="97" t="s">
        <v>292</v>
      </c>
      <c r="B128" s="15"/>
      <c r="C128" s="15">
        <v>928</v>
      </c>
      <c r="D128" s="96" t="s">
        <v>190</v>
      </c>
      <c r="E128" s="96" t="s">
        <v>312</v>
      </c>
      <c r="F128" s="96" t="s">
        <v>291</v>
      </c>
      <c r="G128" s="40"/>
      <c r="H128" s="214">
        <f>H129</f>
        <v>593125</v>
      </c>
    </row>
    <row r="129" spans="1:8" ht="21.75" customHeight="1" thickBot="1">
      <c r="A129" s="97" t="s">
        <v>298</v>
      </c>
      <c r="B129" s="15"/>
      <c r="C129" s="15">
        <v>928</v>
      </c>
      <c r="D129" s="96" t="s">
        <v>190</v>
      </c>
      <c r="E129" s="96" t="s">
        <v>312</v>
      </c>
      <c r="F129" s="96" t="s">
        <v>296</v>
      </c>
      <c r="G129" s="40"/>
      <c r="H129" s="214">
        <v>593125</v>
      </c>
    </row>
    <row r="130" spans="1:8" s="121" customFormat="1" ht="111" thickBot="1">
      <c r="A130" s="161" t="s">
        <v>313</v>
      </c>
      <c r="B130" s="53"/>
      <c r="C130" s="53">
        <v>928</v>
      </c>
      <c r="D130" s="162" t="s">
        <v>190</v>
      </c>
      <c r="E130" s="162" t="s">
        <v>314</v>
      </c>
      <c r="F130" s="162" t="s">
        <v>115</v>
      </c>
      <c r="G130" s="123"/>
      <c r="H130" s="215">
        <f>H131</f>
        <v>1004000</v>
      </c>
    </row>
    <row r="131" spans="1:8" s="159" customFormat="1" ht="16.5" thickBot="1">
      <c r="A131" s="181" t="s">
        <v>299</v>
      </c>
      <c r="B131" s="182"/>
      <c r="C131" s="182">
        <v>928</v>
      </c>
      <c r="D131" s="183" t="s">
        <v>190</v>
      </c>
      <c r="E131" s="183" t="s">
        <v>314</v>
      </c>
      <c r="F131" s="183" t="s">
        <v>300</v>
      </c>
      <c r="G131" s="184"/>
      <c r="H131" s="222">
        <f>H132</f>
        <v>1004000</v>
      </c>
    </row>
    <row r="132" spans="1:8" ht="48" thickBot="1">
      <c r="A132" s="97" t="s">
        <v>316</v>
      </c>
      <c r="B132" s="15"/>
      <c r="C132" s="15">
        <v>928</v>
      </c>
      <c r="D132" s="96" t="s">
        <v>190</v>
      </c>
      <c r="E132" s="96" t="s">
        <v>314</v>
      </c>
      <c r="F132" s="96" t="s">
        <v>315</v>
      </c>
      <c r="G132" s="40"/>
      <c r="H132" s="214">
        <v>1004000</v>
      </c>
    </row>
    <row r="133" spans="1:8" ht="16.5" thickBot="1">
      <c r="A133" s="89" t="s">
        <v>188</v>
      </c>
      <c r="B133" s="98"/>
      <c r="C133" s="98">
        <v>928</v>
      </c>
      <c r="D133" s="88" t="s">
        <v>182</v>
      </c>
      <c r="E133" s="88" t="s">
        <v>120</v>
      </c>
      <c r="F133" s="88" t="s">
        <v>115</v>
      </c>
      <c r="G133" s="87">
        <f>G134</f>
        <v>0</v>
      </c>
      <c r="H133" s="212">
        <f>H134</f>
        <v>250000</v>
      </c>
    </row>
    <row r="134" spans="1:8" s="163" customFormat="1" ht="16.5" thickBot="1">
      <c r="A134" s="161" t="s">
        <v>188</v>
      </c>
      <c r="B134" s="53"/>
      <c r="C134" s="53">
        <v>928</v>
      </c>
      <c r="D134" s="162" t="s">
        <v>182</v>
      </c>
      <c r="E134" s="162">
        <v>6000000</v>
      </c>
      <c r="F134" s="162" t="s">
        <v>115</v>
      </c>
      <c r="G134" s="122">
        <f>G139</f>
        <v>0</v>
      </c>
      <c r="H134" s="215">
        <f>H135+H139</f>
        <v>250000</v>
      </c>
    </row>
    <row r="135" spans="1:8" s="163" customFormat="1" ht="16.5" thickBot="1">
      <c r="A135" s="161" t="s">
        <v>187</v>
      </c>
      <c r="B135" s="53"/>
      <c r="C135" s="53">
        <v>928</v>
      </c>
      <c r="D135" s="162" t="s">
        <v>182</v>
      </c>
      <c r="E135" s="162" t="s">
        <v>186</v>
      </c>
      <c r="F135" s="162" t="s">
        <v>115</v>
      </c>
      <c r="G135" s="122"/>
      <c r="H135" s="215">
        <f>H136</f>
        <v>203000</v>
      </c>
    </row>
    <row r="136" spans="1:8" s="159" customFormat="1" ht="16.5" thickBot="1">
      <c r="A136" s="164" t="s">
        <v>290</v>
      </c>
      <c r="B136" s="160"/>
      <c r="C136" s="160">
        <v>928</v>
      </c>
      <c r="D136" s="165" t="s">
        <v>182</v>
      </c>
      <c r="E136" s="165" t="s">
        <v>186</v>
      </c>
      <c r="F136" s="165" t="s">
        <v>289</v>
      </c>
      <c r="G136" s="167"/>
      <c r="H136" s="216">
        <f>H137</f>
        <v>203000</v>
      </c>
    </row>
    <row r="137" spans="1:8" ht="16.5" thickBot="1">
      <c r="A137" s="82" t="s">
        <v>292</v>
      </c>
      <c r="B137" s="81"/>
      <c r="C137" s="81">
        <v>928</v>
      </c>
      <c r="D137" s="80" t="s">
        <v>182</v>
      </c>
      <c r="E137" s="80" t="s">
        <v>186</v>
      </c>
      <c r="F137" s="80" t="s">
        <v>291</v>
      </c>
      <c r="G137" s="79"/>
      <c r="H137" s="217">
        <f>H138</f>
        <v>203000</v>
      </c>
    </row>
    <row r="138" spans="1:8" ht="21.75" customHeight="1" thickBot="1">
      <c r="A138" s="82" t="s">
        <v>298</v>
      </c>
      <c r="B138" s="81"/>
      <c r="C138" s="81">
        <v>928</v>
      </c>
      <c r="D138" s="80" t="s">
        <v>182</v>
      </c>
      <c r="E138" s="80" t="s">
        <v>186</v>
      </c>
      <c r="F138" s="80" t="s">
        <v>296</v>
      </c>
      <c r="G138" s="79"/>
      <c r="H138" s="217">
        <v>203000</v>
      </c>
    </row>
    <row r="139" spans="1:8" s="163" customFormat="1" ht="32.25" thickBot="1">
      <c r="A139" s="161" t="s">
        <v>183</v>
      </c>
      <c r="B139" s="53"/>
      <c r="C139" s="53">
        <v>928</v>
      </c>
      <c r="D139" s="162" t="s">
        <v>182</v>
      </c>
      <c r="E139" s="162" t="s">
        <v>181</v>
      </c>
      <c r="F139" s="162" t="s">
        <v>115</v>
      </c>
      <c r="G139" s="122">
        <f>G141</f>
        <v>0</v>
      </c>
      <c r="H139" s="215">
        <f>H141</f>
        <v>47000</v>
      </c>
    </row>
    <row r="140" spans="1:8" s="168" customFormat="1" ht="16.5" thickBot="1">
      <c r="A140" s="164" t="s">
        <v>290</v>
      </c>
      <c r="B140" s="160"/>
      <c r="C140" s="160">
        <v>928</v>
      </c>
      <c r="D140" s="165" t="s">
        <v>182</v>
      </c>
      <c r="E140" s="165" t="s">
        <v>181</v>
      </c>
      <c r="F140" s="165" t="s">
        <v>289</v>
      </c>
      <c r="G140" s="166"/>
      <c r="H140" s="216">
        <f>H141</f>
        <v>47000</v>
      </c>
    </row>
    <row r="141" spans="1:8" ht="16.5" thickBot="1">
      <c r="A141" s="97" t="s">
        <v>292</v>
      </c>
      <c r="B141" s="15"/>
      <c r="C141" s="15">
        <v>928</v>
      </c>
      <c r="D141" s="96" t="s">
        <v>182</v>
      </c>
      <c r="E141" s="96" t="s">
        <v>181</v>
      </c>
      <c r="F141" s="96" t="s">
        <v>291</v>
      </c>
      <c r="G141" s="16"/>
      <c r="H141" s="214">
        <f>H201</f>
        <v>47000</v>
      </c>
    </row>
    <row r="142" spans="1:8" ht="16.5" hidden="1" thickBot="1">
      <c r="A142" s="89" t="s">
        <v>180</v>
      </c>
      <c r="B142" s="98"/>
      <c r="C142" s="98"/>
      <c r="D142" s="88" t="s">
        <v>179</v>
      </c>
      <c r="E142" s="88" t="s">
        <v>120</v>
      </c>
      <c r="F142" s="88" t="s">
        <v>115</v>
      </c>
      <c r="G142" s="87">
        <f>G143</f>
        <v>0</v>
      </c>
      <c r="H142" s="212"/>
    </row>
    <row r="143" spans="1:8" ht="16.5" hidden="1" thickBot="1">
      <c r="A143" s="86" t="s">
        <v>178</v>
      </c>
      <c r="B143" s="85"/>
      <c r="C143" s="85"/>
      <c r="D143" s="84" t="s">
        <v>174</v>
      </c>
      <c r="E143" s="84" t="s">
        <v>120</v>
      </c>
      <c r="F143" s="84" t="s">
        <v>115</v>
      </c>
      <c r="G143" s="83">
        <f>G147</f>
        <v>0</v>
      </c>
      <c r="H143" s="213"/>
    </row>
    <row r="144" spans="1:8" ht="16.5" hidden="1" thickBot="1">
      <c r="A144" s="97" t="s">
        <v>177</v>
      </c>
      <c r="B144" s="15"/>
      <c r="C144" s="15"/>
      <c r="D144" s="96" t="s">
        <v>174</v>
      </c>
      <c r="E144" s="96">
        <v>4310000</v>
      </c>
      <c r="F144" s="96" t="s">
        <v>115</v>
      </c>
      <c r="G144" s="16"/>
      <c r="H144" s="214"/>
    </row>
    <row r="145" spans="1:8" ht="16.5" hidden="1" thickBot="1">
      <c r="A145" s="97" t="s">
        <v>176</v>
      </c>
      <c r="B145" s="15"/>
      <c r="C145" s="15"/>
      <c r="D145" s="96" t="s">
        <v>174</v>
      </c>
      <c r="E145" s="96">
        <v>4310100</v>
      </c>
      <c r="F145" s="96" t="s">
        <v>115</v>
      </c>
      <c r="G145" s="16"/>
      <c r="H145" s="214"/>
    </row>
    <row r="146" spans="1:8" ht="16.5" hidden="1" thickBot="1">
      <c r="A146" s="97" t="s">
        <v>114</v>
      </c>
      <c r="B146" s="15"/>
      <c r="C146" s="15"/>
      <c r="D146" s="96" t="s">
        <v>174</v>
      </c>
      <c r="E146" s="96">
        <v>4310100</v>
      </c>
      <c r="F146" s="96" t="s">
        <v>112</v>
      </c>
      <c r="G146" s="16"/>
      <c r="H146" s="214"/>
    </row>
    <row r="147" spans="1:8" ht="16.5" hidden="1" thickBot="1">
      <c r="A147" s="86" t="s">
        <v>134</v>
      </c>
      <c r="B147" s="85"/>
      <c r="C147" s="85"/>
      <c r="D147" s="84" t="s">
        <v>174</v>
      </c>
      <c r="E147" s="84">
        <v>7950002</v>
      </c>
      <c r="F147" s="84" t="s">
        <v>115</v>
      </c>
      <c r="G147" s="83">
        <f>G148</f>
        <v>0</v>
      </c>
      <c r="H147" s="213">
        <f>H148</f>
        <v>50</v>
      </c>
    </row>
    <row r="148" spans="1:8" ht="48" hidden="1" thickBot="1">
      <c r="A148" s="97" t="s">
        <v>175</v>
      </c>
      <c r="B148" s="15"/>
      <c r="C148" s="15"/>
      <c r="D148" s="96" t="s">
        <v>174</v>
      </c>
      <c r="E148" s="96">
        <v>7950002</v>
      </c>
      <c r="F148" s="96" t="s">
        <v>112</v>
      </c>
      <c r="G148" s="16"/>
      <c r="H148" s="214">
        <v>50</v>
      </c>
    </row>
    <row r="149" spans="1:8" ht="16.5" hidden="1" thickBot="1">
      <c r="A149" s="89" t="s">
        <v>147</v>
      </c>
      <c r="B149" s="98"/>
      <c r="C149" s="98"/>
      <c r="D149" s="88" t="s">
        <v>173</v>
      </c>
      <c r="E149" s="88" t="s">
        <v>120</v>
      </c>
      <c r="F149" s="88" t="s">
        <v>115</v>
      </c>
      <c r="G149" s="87">
        <f>G154</f>
        <v>0</v>
      </c>
      <c r="H149" s="212">
        <f>H154</f>
        <v>50</v>
      </c>
    </row>
    <row r="150" spans="1:8" ht="16.5" hidden="1" thickBot="1">
      <c r="A150" s="89" t="s">
        <v>172</v>
      </c>
      <c r="B150" s="98"/>
      <c r="C150" s="98"/>
      <c r="D150" s="88" t="s">
        <v>167</v>
      </c>
      <c r="E150" s="88" t="s">
        <v>120</v>
      </c>
      <c r="F150" s="88" t="s">
        <v>115</v>
      </c>
      <c r="G150" s="87">
        <f>G154</f>
        <v>0</v>
      </c>
      <c r="H150" s="212">
        <f>H154</f>
        <v>50</v>
      </c>
    </row>
    <row r="151" spans="1:8" ht="32.25" hidden="1" thickBot="1">
      <c r="A151" s="97" t="s">
        <v>171</v>
      </c>
      <c r="B151" s="15"/>
      <c r="C151" s="15"/>
      <c r="D151" s="96" t="s">
        <v>167</v>
      </c>
      <c r="E151" s="96">
        <v>5120000</v>
      </c>
      <c r="F151" s="96" t="s">
        <v>115</v>
      </c>
      <c r="G151" s="16"/>
      <c r="H151" s="214"/>
    </row>
    <row r="152" spans="1:8" ht="32.25" hidden="1" thickBot="1">
      <c r="A152" s="97" t="s">
        <v>170</v>
      </c>
      <c r="B152" s="15"/>
      <c r="C152" s="15"/>
      <c r="D152" s="96" t="s">
        <v>167</v>
      </c>
      <c r="E152" s="96">
        <v>5129700</v>
      </c>
      <c r="F152" s="96" t="s">
        <v>115</v>
      </c>
      <c r="G152" s="16"/>
      <c r="H152" s="214"/>
    </row>
    <row r="153" spans="1:8" ht="16.5" hidden="1" thickBot="1">
      <c r="A153" s="97" t="s">
        <v>169</v>
      </c>
      <c r="B153" s="15"/>
      <c r="C153" s="15"/>
      <c r="D153" s="96" t="s">
        <v>167</v>
      </c>
      <c r="E153" s="96">
        <v>5129700</v>
      </c>
      <c r="F153" s="96">
        <v>500</v>
      </c>
      <c r="G153" s="16"/>
      <c r="H153" s="214"/>
    </row>
    <row r="154" spans="1:8" ht="16.5" hidden="1" thickBot="1">
      <c r="A154" s="86" t="s">
        <v>134</v>
      </c>
      <c r="B154" s="85"/>
      <c r="C154" s="85"/>
      <c r="D154" s="84" t="s">
        <v>167</v>
      </c>
      <c r="E154" s="84">
        <v>7950003</v>
      </c>
      <c r="F154" s="84" t="s">
        <v>115</v>
      </c>
      <c r="G154" s="83">
        <f>G155</f>
        <v>0</v>
      </c>
      <c r="H154" s="213">
        <f>H155</f>
        <v>50</v>
      </c>
    </row>
    <row r="155" spans="1:8" ht="48" hidden="1" thickBot="1">
      <c r="A155" s="97" t="s">
        <v>168</v>
      </c>
      <c r="B155" s="15"/>
      <c r="C155" s="15"/>
      <c r="D155" s="96" t="s">
        <v>167</v>
      </c>
      <c r="E155" s="96">
        <v>7950003</v>
      </c>
      <c r="F155" s="96">
        <v>500</v>
      </c>
      <c r="G155" s="16"/>
      <c r="H155" s="214">
        <v>50</v>
      </c>
    </row>
    <row r="156" spans="1:8" ht="16.5" hidden="1" thickBot="1">
      <c r="A156" s="91" t="s">
        <v>166</v>
      </c>
      <c r="B156" s="18"/>
      <c r="C156" s="18"/>
      <c r="D156" s="90">
        <v>1000</v>
      </c>
      <c r="E156" s="90" t="s">
        <v>120</v>
      </c>
      <c r="F156" s="90" t="s">
        <v>115</v>
      </c>
      <c r="G156" s="95">
        <f>G157+G162</f>
        <v>896</v>
      </c>
      <c r="H156" s="215">
        <f>H157+H162</f>
        <v>896</v>
      </c>
    </row>
    <row r="157" spans="1:8" ht="16.5" hidden="1" thickBot="1">
      <c r="A157" s="89" t="s">
        <v>165</v>
      </c>
      <c r="B157" s="98"/>
      <c r="C157" s="98"/>
      <c r="D157" s="88">
        <v>1001</v>
      </c>
      <c r="E157" s="88" t="s">
        <v>120</v>
      </c>
      <c r="F157" s="88" t="s">
        <v>115</v>
      </c>
      <c r="G157" s="87">
        <f aca="true" t="shared" si="0" ref="G157:H160">G158</f>
        <v>600</v>
      </c>
      <c r="H157" s="212">
        <f t="shared" si="0"/>
        <v>600</v>
      </c>
    </row>
    <row r="158" spans="1:8" ht="16.5" hidden="1" thickBot="1">
      <c r="A158" s="86" t="s">
        <v>164</v>
      </c>
      <c r="B158" s="85"/>
      <c r="C158" s="85"/>
      <c r="D158" s="84">
        <v>1001</v>
      </c>
      <c r="E158" s="84">
        <v>4910000</v>
      </c>
      <c r="F158" s="84" t="s">
        <v>115</v>
      </c>
      <c r="G158" s="83">
        <f t="shared" si="0"/>
        <v>600</v>
      </c>
      <c r="H158" s="213">
        <f t="shared" si="0"/>
        <v>600</v>
      </c>
    </row>
    <row r="159" spans="1:8" ht="32.25" hidden="1" thickBot="1">
      <c r="A159" s="86" t="s">
        <v>163</v>
      </c>
      <c r="B159" s="85"/>
      <c r="C159" s="85"/>
      <c r="D159" s="84">
        <v>1001</v>
      </c>
      <c r="E159" s="84">
        <v>4910100</v>
      </c>
      <c r="F159" s="84" t="s">
        <v>115</v>
      </c>
      <c r="G159" s="83">
        <f t="shared" si="0"/>
        <v>600</v>
      </c>
      <c r="H159" s="213">
        <f t="shared" si="0"/>
        <v>600</v>
      </c>
    </row>
    <row r="160" spans="1:8" ht="16.5" hidden="1" thickBot="1">
      <c r="A160" s="86" t="s">
        <v>162</v>
      </c>
      <c r="B160" s="85"/>
      <c r="C160" s="85"/>
      <c r="D160" s="84">
        <v>1001</v>
      </c>
      <c r="E160" s="84">
        <v>4910100</v>
      </c>
      <c r="F160" s="84" t="s">
        <v>160</v>
      </c>
      <c r="G160" s="83">
        <f t="shared" si="0"/>
        <v>600</v>
      </c>
      <c r="H160" s="213">
        <f t="shared" si="0"/>
        <v>600</v>
      </c>
    </row>
    <row r="161" spans="1:8" ht="48" hidden="1" thickBot="1">
      <c r="A161" s="97" t="s">
        <v>161</v>
      </c>
      <c r="B161" s="15"/>
      <c r="C161" s="15"/>
      <c r="D161" s="96">
        <v>1001</v>
      </c>
      <c r="E161" s="96">
        <v>4910101</v>
      </c>
      <c r="F161" s="96" t="s">
        <v>160</v>
      </c>
      <c r="G161" s="16">
        <v>600</v>
      </c>
      <c r="H161" s="214">
        <v>600</v>
      </c>
    </row>
    <row r="162" spans="1:8" ht="16.5" hidden="1" thickBot="1">
      <c r="A162" s="89" t="s">
        <v>125</v>
      </c>
      <c r="B162" s="98"/>
      <c r="C162" s="98"/>
      <c r="D162" s="88">
        <v>1003</v>
      </c>
      <c r="E162" s="88" t="s">
        <v>120</v>
      </c>
      <c r="F162" s="88" t="s">
        <v>115</v>
      </c>
      <c r="G162" s="87">
        <f>G163</f>
        <v>296</v>
      </c>
      <c r="H162" s="212">
        <f>H163</f>
        <v>296</v>
      </c>
    </row>
    <row r="163" spans="1:8" ht="16.5" hidden="1" thickBot="1">
      <c r="A163" s="86" t="s">
        <v>159</v>
      </c>
      <c r="B163" s="85"/>
      <c r="C163" s="85"/>
      <c r="D163" s="84">
        <v>1003</v>
      </c>
      <c r="E163" s="84">
        <v>1040000</v>
      </c>
      <c r="F163" s="84" t="s">
        <v>115</v>
      </c>
      <c r="G163" s="83">
        <f>G164+G165+G167</f>
        <v>296</v>
      </c>
      <c r="H163" s="213">
        <f>H164+H165+H167</f>
        <v>296</v>
      </c>
    </row>
    <row r="164" spans="1:8" ht="32.25" hidden="1" thickBot="1">
      <c r="A164" s="97" t="s">
        <v>158</v>
      </c>
      <c r="B164" s="15"/>
      <c r="C164" s="15"/>
      <c r="D164" s="96">
        <v>1003</v>
      </c>
      <c r="E164" s="96">
        <v>1040212</v>
      </c>
      <c r="F164" s="96" t="s">
        <v>150</v>
      </c>
      <c r="G164" s="16">
        <v>296</v>
      </c>
      <c r="H164" s="214">
        <v>296</v>
      </c>
    </row>
    <row r="165" spans="1:8" ht="32.25" hidden="1" thickBot="1">
      <c r="A165" s="86" t="s">
        <v>156</v>
      </c>
      <c r="B165" s="85"/>
      <c r="C165" s="85"/>
      <c r="D165" s="84">
        <v>1003</v>
      </c>
      <c r="E165" s="84" t="s">
        <v>157</v>
      </c>
      <c r="F165" s="84" t="s">
        <v>115</v>
      </c>
      <c r="G165" s="83">
        <f>G166</f>
        <v>0</v>
      </c>
      <c r="H165" s="213">
        <f>H166</f>
        <v>0</v>
      </c>
    </row>
    <row r="166" spans="1:8" ht="32.25" hidden="1" thickBot="1">
      <c r="A166" s="97" t="s">
        <v>156</v>
      </c>
      <c r="B166" s="15"/>
      <c r="C166" s="15"/>
      <c r="D166" s="96" t="s">
        <v>155</v>
      </c>
      <c r="E166" s="96" t="s">
        <v>154</v>
      </c>
      <c r="F166" s="96" t="s">
        <v>150</v>
      </c>
      <c r="G166" s="16"/>
      <c r="H166" s="214"/>
    </row>
    <row r="167" spans="1:8" ht="16.5" hidden="1" thickBot="1">
      <c r="A167" s="86" t="s">
        <v>153</v>
      </c>
      <c r="B167" s="85"/>
      <c r="C167" s="85"/>
      <c r="D167" s="84">
        <v>1003</v>
      </c>
      <c r="E167" s="84">
        <v>1040200</v>
      </c>
      <c r="F167" s="84" t="s">
        <v>150</v>
      </c>
      <c r="G167" s="83">
        <f>G168</f>
        <v>0</v>
      </c>
      <c r="H167" s="213">
        <f>H168</f>
        <v>0</v>
      </c>
    </row>
    <row r="168" spans="1:8" ht="32.25" hidden="1" thickBot="1">
      <c r="A168" s="97" t="s">
        <v>152</v>
      </c>
      <c r="B168" s="15"/>
      <c r="C168" s="15"/>
      <c r="D168" s="96">
        <v>1003</v>
      </c>
      <c r="E168" s="96" t="s">
        <v>151</v>
      </c>
      <c r="F168" s="96" t="s">
        <v>150</v>
      </c>
      <c r="G168" s="16"/>
      <c r="H168" s="214"/>
    </row>
    <row r="169" spans="1:8" ht="16.5" hidden="1" thickBot="1">
      <c r="A169" s="106" t="s">
        <v>149</v>
      </c>
      <c r="B169" s="105">
        <v>904</v>
      </c>
      <c r="C169" s="105"/>
      <c r="D169" s="104" t="s">
        <v>148</v>
      </c>
      <c r="E169" s="104" t="s">
        <v>120</v>
      </c>
      <c r="F169" s="104" t="s">
        <v>115</v>
      </c>
      <c r="G169" s="103">
        <f>G170+G197</f>
        <v>-490</v>
      </c>
      <c r="H169" s="224">
        <f>H170+H197</f>
        <v>15171.400000000001</v>
      </c>
    </row>
    <row r="170" spans="1:8" ht="16.5" hidden="1" thickBot="1">
      <c r="A170" s="89" t="s">
        <v>147</v>
      </c>
      <c r="B170" s="98"/>
      <c r="C170" s="98"/>
      <c r="D170" s="88" t="s">
        <v>133</v>
      </c>
      <c r="E170" s="88" t="s">
        <v>120</v>
      </c>
      <c r="F170" s="88" t="s">
        <v>115</v>
      </c>
      <c r="G170" s="87">
        <f>G171</f>
        <v>-490</v>
      </c>
      <c r="H170" s="212">
        <f>H171</f>
        <v>15171.400000000001</v>
      </c>
    </row>
    <row r="171" spans="1:8" ht="16.5" hidden="1" thickBot="1">
      <c r="A171" s="86" t="s">
        <v>146</v>
      </c>
      <c r="B171" s="18"/>
      <c r="C171" s="18"/>
      <c r="D171" s="84" t="s">
        <v>133</v>
      </c>
      <c r="E171" s="84" t="s">
        <v>120</v>
      </c>
      <c r="F171" s="84" t="s">
        <v>115</v>
      </c>
      <c r="G171" s="83">
        <f>G172+G177+G187+G193+G176</f>
        <v>-490</v>
      </c>
      <c r="H171" s="213">
        <f>H172+H177+H187+H193</f>
        <v>15171.400000000001</v>
      </c>
    </row>
    <row r="172" spans="1:8" ht="16.5" hidden="1" thickBot="1">
      <c r="A172" s="89" t="s">
        <v>145</v>
      </c>
      <c r="B172" s="98"/>
      <c r="C172" s="98"/>
      <c r="D172" s="88" t="s">
        <v>131</v>
      </c>
      <c r="E172" s="88" t="s">
        <v>120</v>
      </c>
      <c r="F172" s="88" t="s">
        <v>115</v>
      </c>
      <c r="G172" s="87">
        <f aca="true" t="shared" si="1" ref="G172:H174">G173</f>
        <v>256.7</v>
      </c>
      <c r="H172" s="212">
        <f t="shared" si="1"/>
        <v>14336.7</v>
      </c>
    </row>
    <row r="173" spans="1:8" ht="32.25" hidden="1" thickBot="1">
      <c r="A173" s="86" t="s">
        <v>136</v>
      </c>
      <c r="B173" s="85"/>
      <c r="C173" s="85"/>
      <c r="D173" s="84" t="s">
        <v>131</v>
      </c>
      <c r="E173" s="84">
        <v>4700000</v>
      </c>
      <c r="F173" s="84" t="s">
        <v>115</v>
      </c>
      <c r="G173" s="83">
        <f t="shared" si="1"/>
        <v>256.7</v>
      </c>
      <c r="H173" s="213">
        <f t="shared" si="1"/>
        <v>14336.7</v>
      </c>
    </row>
    <row r="174" spans="1:8" ht="16.5" hidden="1" thickBot="1">
      <c r="A174" s="86" t="s">
        <v>118</v>
      </c>
      <c r="B174" s="85"/>
      <c r="C174" s="85"/>
      <c r="D174" s="84" t="s">
        <v>131</v>
      </c>
      <c r="E174" s="84">
        <v>4709900</v>
      </c>
      <c r="F174" s="84" t="s">
        <v>115</v>
      </c>
      <c r="G174" s="83">
        <f t="shared" si="1"/>
        <v>256.7</v>
      </c>
      <c r="H174" s="213">
        <f t="shared" si="1"/>
        <v>14336.7</v>
      </c>
    </row>
    <row r="175" spans="1:8" ht="16.5" hidden="1" thickBot="1">
      <c r="A175" s="97" t="s">
        <v>114</v>
      </c>
      <c r="B175" s="15"/>
      <c r="C175" s="15"/>
      <c r="D175" s="96" t="s">
        <v>131</v>
      </c>
      <c r="E175" s="96">
        <v>4709900</v>
      </c>
      <c r="F175" s="96" t="s">
        <v>112</v>
      </c>
      <c r="G175" s="16">
        <v>256.7</v>
      </c>
      <c r="H175" s="214">
        <v>14336.7</v>
      </c>
    </row>
    <row r="176" spans="1:8" ht="142.5" hidden="1" thickBot="1">
      <c r="A176" s="97" t="s">
        <v>144</v>
      </c>
      <c r="B176" s="15"/>
      <c r="C176" s="15"/>
      <c r="D176" s="96" t="s">
        <v>131</v>
      </c>
      <c r="E176" s="96">
        <v>5210204</v>
      </c>
      <c r="F176" s="96" t="s">
        <v>112</v>
      </c>
      <c r="G176" s="16">
        <v>-810</v>
      </c>
      <c r="H176" s="214"/>
    </row>
    <row r="177" spans="1:8" ht="16.5" hidden="1" thickBot="1">
      <c r="A177" s="89" t="s">
        <v>143</v>
      </c>
      <c r="B177" s="98"/>
      <c r="C177" s="98"/>
      <c r="D177" s="88" t="s">
        <v>129</v>
      </c>
      <c r="E177" s="88" t="s">
        <v>120</v>
      </c>
      <c r="F177" s="88" t="s">
        <v>115</v>
      </c>
      <c r="G177" s="87">
        <f>G178+G181+G184</f>
        <v>63.3</v>
      </c>
      <c r="H177" s="212">
        <f>H178+H181+H184</f>
        <v>834.7</v>
      </c>
    </row>
    <row r="178" spans="1:8" ht="16.5" hidden="1" thickBot="1">
      <c r="A178" s="86" t="s">
        <v>142</v>
      </c>
      <c r="B178" s="85"/>
      <c r="C178" s="85"/>
      <c r="D178" s="84" t="s">
        <v>129</v>
      </c>
      <c r="E178" s="84">
        <v>4710000</v>
      </c>
      <c r="F178" s="84" t="s">
        <v>115</v>
      </c>
      <c r="G178" s="83">
        <f>G179</f>
        <v>0</v>
      </c>
      <c r="H178" s="213">
        <f>H179</f>
        <v>0</v>
      </c>
    </row>
    <row r="179" spans="1:8" ht="16.5" hidden="1" thickBot="1">
      <c r="A179" s="86" t="s">
        <v>118</v>
      </c>
      <c r="B179" s="85"/>
      <c r="C179" s="85"/>
      <c r="D179" s="84" t="s">
        <v>129</v>
      </c>
      <c r="E179" s="84">
        <v>4719900</v>
      </c>
      <c r="F179" s="84" t="s">
        <v>115</v>
      </c>
      <c r="G179" s="83">
        <f>G180</f>
        <v>0</v>
      </c>
      <c r="H179" s="213">
        <f>H180</f>
        <v>0</v>
      </c>
    </row>
    <row r="180" spans="1:8" ht="16.5" hidden="1" thickBot="1">
      <c r="A180" s="97" t="s">
        <v>114</v>
      </c>
      <c r="B180" s="102"/>
      <c r="C180" s="102"/>
      <c r="D180" s="101" t="s">
        <v>129</v>
      </c>
      <c r="E180" s="101">
        <v>4719900</v>
      </c>
      <c r="F180" s="101" t="s">
        <v>112</v>
      </c>
      <c r="G180" s="100"/>
      <c r="H180" s="225"/>
    </row>
    <row r="181" spans="1:8" ht="16.5" hidden="1" thickBot="1">
      <c r="A181" s="86" t="s">
        <v>141</v>
      </c>
      <c r="B181" s="85"/>
      <c r="C181" s="85"/>
      <c r="D181" s="84" t="s">
        <v>129</v>
      </c>
      <c r="E181" s="84">
        <v>4780000</v>
      </c>
      <c r="F181" s="84" t="s">
        <v>115</v>
      </c>
      <c r="G181" s="83">
        <f>G182</f>
        <v>0</v>
      </c>
      <c r="H181" s="213">
        <f>H182</f>
        <v>0</v>
      </c>
    </row>
    <row r="182" spans="1:8" ht="16.5" hidden="1" thickBot="1">
      <c r="A182" s="86" t="s">
        <v>118</v>
      </c>
      <c r="B182" s="85"/>
      <c r="C182" s="85"/>
      <c r="D182" s="84" t="s">
        <v>129</v>
      </c>
      <c r="E182" s="84">
        <v>4789900</v>
      </c>
      <c r="F182" s="84" t="s">
        <v>115</v>
      </c>
      <c r="G182" s="83">
        <f>G183</f>
        <v>0</v>
      </c>
      <c r="H182" s="213">
        <f>H183</f>
        <v>0</v>
      </c>
    </row>
    <row r="183" spans="1:8" ht="16.5" hidden="1" thickBot="1">
      <c r="A183" s="97" t="s">
        <v>114</v>
      </c>
      <c r="B183" s="15"/>
      <c r="C183" s="15"/>
      <c r="D183" s="96" t="s">
        <v>129</v>
      </c>
      <c r="E183" s="96">
        <v>4789900</v>
      </c>
      <c r="F183" s="96" t="s">
        <v>112</v>
      </c>
      <c r="G183" s="16"/>
      <c r="H183" s="214"/>
    </row>
    <row r="184" spans="1:8" ht="16.5" hidden="1" thickBot="1">
      <c r="A184" s="86" t="s">
        <v>124</v>
      </c>
      <c r="B184" s="85"/>
      <c r="C184" s="85"/>
      <c r="D184" s="84" t="s">
        <v>129</v>
      </c>
      <c r="E184" s="84">
        <v>5200000</v>
      </c>
      <c r="F184" s="84" t="s">
        <v>115</v>
      </c>
      <c r="G184" s="83">
        <f>SUM(G185:G186)</f>
        <v>63.3</v>
      </c>
      <c r="H184" s="213">
        <f>SUM(H185:H186)</f>
        <v>834.7</v>
      </c>
    </row>
    <row r="185" spans="1:8" ht="101.25" customHeight="1" hidden="1" thickBot="1">
      <c r="A185" s="97" t="s">
        <v>140</v>
      </c>
      <c r="B185" s="15"/>
      <c r="C185" s="15"/>
      <c r="D185" s="96" t="s">
        <v>129</v>
      </c>
      <c r="E185" s="96">
        <v>5201800</v>
      </c>
      <c r="F185" s="96" t="s">
        <v>112</v>
      </c>
      <c r="G185" s="16"/>
      <c r="H185" s="214"/>
    </row>
    <row r="186" spans="1:8" ht="237" hidden="1" thickBot="1">
      <c r="A186" s="99" t="s">
        <v>139</v>
      </c>
      <c r="B186" s="15"/>
      <c r="C186" s="15"/>
      <c r="D186" s="96" t="s">
        <v>129</v>
      </c>
      <c r="E186" s="96" t="s">
        <v>138</v>
      </c>
      <c r="F186" s="96" t="s">
        <v>112</v>
      </c>
      <c r="G186" s="16">
        <v>63.3</v>
      </c>
      <c r="H186" s="214">
        <v>834.7</v>
      </c>
    </row>
    <row r="187" spans="1:8" ht="16.5" hidden="1" thickBot="1">
      <c r="A187" s="89" t="s">
        <v>137</v>
      </c>
      <c r="B187" s="98"/>
      <c r="C187" s="98"/>
      <c r="D187" s="88" t="s">
        <v>127</v>
      </c>
      <c r="E187" s="88" t="s">
        <v>120</v>
      </c>
      <c r="F187" s="88" t="s">
        <v>115</v>
      </c>
      <c r="G187" s="87">
        <f aca="true" t="shared" si="2" ref="G187:H189">G188</f>
        <v>0</v>
      </c>
      <c r="H187" s="212">
        <f t="shared" si="2"/>
        <v>0</v>
      </c>
    </row>
    <row r="188" spans="1:8" ht="32.25" hidden="1" thickBot="1">
      <c r="A188" s="86" t="s">
        <v>136</v>
      </c>
      <c r="B188" s="85"/>
      <c r="C188" s="85"/>
      <c r="D188" s="84" t="s">
        <v>127</v>
      </c>
      <c r="E188" s="84">
        <v>4700000</v>
      </c>
      <c r="F188" s="84" t="s">
        <v>115</v>
      </c>
      <c r="G188" s="83">
        <f t="shared" si="2"/>
        <v>0</v>
      </c>
      <c r="H188" s="213">
        <f t="shared" si="2"/>
        <v>0</v>
      </c>
    </row>
    <row r="189" spans="1:8" ht="16.5" hidden="1" thickBot="1">
      <c r="A189" s="86" t="s">
        <v>118</v>
      </c>
      <c r="B189" s="85"/>
      <c r="C189" s="85"/>
      <c r="D189" s="84" t="s">
        <v>127</v>
      </c>
      <c r="E189" s="84">
        <v>4709900</v>
      </c>
      <c r="F189" s="84" t="s">
        <v>115</v>
      </c>
      <c r="G189" s="83">
        <f t="shared" si="2"/>
        <v>0</v>
      </c>
      <c r="H189" s="213">
        <f t="shared" si="2"/>
        <v>0</v>
      </c>
    </row>
    <row r="190" spans="1:8" ht="49.5" customHeight="1" hidden="1" thickBot="1">
      <c r="A190" s="97" t="s">
        <v>114</v>
      </c>
      <c r="B190" s="15"/>
      <c r="C190" s="15"/>
      <c r="D190" s="96" t="s">
        <v>127</v>
      </c>
      <c r="E190" s="96">
        <v>4709900</v>
      </c>
      <c r="F190" s="96" t="s">
        <v>112</v>
      </c>
      <c r="G190" s="16"/>
      <c r="H190" s="214"/>
    </row>
    <row r="191" spans="1:8" ht="53.25" customHeight="1" hidden="1">
      <c r="A191" s="265" t="s">
        <v>135</v>
      </c>
      <c r="B191" s="267"/>
      <c r="C191" s="60"/>
      <c r="D191" s="269" t="s">
        <v>131</v>
      </c>
      <c r="E191" s="269">
        <v>5210205</v>
      </c>
      <c r="F191" s="269" t="s">
        <v>112</v>
      </c>
      <c r="G191" s="271"/>
      <c r="H191" s="263"/>
    </row>
    <row r="192" spans="1:8" ht="16.5" hidden="1" thickBot="1">
      <c r="A192" s="266"/>
      <c r="B192" s="268"/>
      <c r="C192" s="61"/>
      <c r="D192" s="270"/>
      <c r="E192" s="270"/>
      <c r="F192" s="270"/>
      <c r="G192" s="272"/>
      <c r="H192" s="264"/>
    </row>
    <row r="193" spans="1:8" ht="16.5" hidden="1" thickBot="1">
      <c r="A193" s="91" t="s">
        <v>134</v>
      </c>
      <c r="B193" s="18"/>
      <c r="C193" s="18"/>
      <c r="D193" s="90" t="s">
        <v>133</v>
      </c>
      <c r="E193" s="90">
        <v>7950000</v>
      </c>
      <c r="F193" s="90" t="s">
        <v>115</v>
      </c>
      <c r="G193" s="95">
        <f>SUM(G194:G196)</f>
        <v>0</v>
      </c>
      <c r="H193" s="215">
        <f>SUM(H194:H196)</f>
        <v>0</v>
      </c>
    </row>
    <row r="194" spans="1:8" ht="48" hidden="1" thickBot="1">
      <c r="A194" s="97" t="s">
        <v>132</v>
      </c>
      <c r="B194" s="15"/>
      <c r="C194" s="15"/>
      <c r="D194" s="96" t="s">
        <v>131</v>
      </c>
      <c r="E194" s="96">
        <v>795004</v>
      </c>
      <c r="F194" s="96" t="s">
        <v>112</v>
      </c>
      <c r="G194" s="16"/>
      <c r="H194" s="214"/>
    </row>
    <row r="195" spans="1:8" ht="48" hidden="1" thickBot="1">
      <c r="A195" s="97" t="s">
        <v>130</v>
      </c>
      <c r="B195" s="15"/>
      <c r="C195" s="15"/>
      <c r="D195" s="96" t="s">
        <v>129</v>
      </c>
      <c r="E195" s="96">
        <v>795006</v>
      </c>
      <c r="F195" s="96" t="s">
        <v>112</v>
      </c>
      <c r="G195" s="16"/>
      <c r="H195" s="214"/>
    </row>
    <row r="196" spans="1:8" ht="63.75" hidden="1" thickBot="1">
      <c r="A196" s="97" t="s">
        <v>128</v>
      </c>
      <c r="B196" s="15"/>
      <c r="C196" s="15"/>
      <c r="D196" s="96" t="s">
        <v>127</v>
      </c>
      <c r="E196" s="96">
        <v>7950005</v>
      </c>
      <c r="F196" s="96" t="s">
        <v>112</v>
      </c>
      <c r="G196" s="16"/>
      <c r="H196" s="214"/>
    </row>
    <row r="197" spans="1:8" ht="16.5" hidden="1" thickBot="1">
      <c r="A197" s="91" t="s">
        <v>126</v>
      </c>
      <c r="B197" s="18"/>
      <c r="C197" s="18"/>
      <c r="D197" s="90">
        <v>1000</v>
      </c>
      <c r="E197" s="90" t="s">
        <v>120</v>
      </c>
      <c r="F197" s="90" t="s">
        <v>115</v>
      </c>
      <c r="G197" s="95">
        <f aca="true" t="shared" si="3" ref="G197:H199">G198</f>
        <v>0</v>
      </c>
      <c r="H197" s="215">
        <f t="shared" si="3"/>
        <v>0</v>
      </c>
    </row>
    <row r="198" spans="1:8" ht="16.5" hidden="1" thickBot="1">
      <c r="A198" s="86" t="s">
        <v>125</v>
      </c>
      <c r="B198" s="85"/>
      <c r="C198" s="85"/>
      <c r="D198" s="84">
        <v>1003</v>
      </c>
      <c r="E198" s="84" t="s">
        <v>120</v>
      </c>
      <c r="F198" s="84" t="s">
        <v>115</v>
      </c>
      <c r="G198" s="83">
        <f t="shared" si="3"/>
        <v>0</v>
      </c>
      <c r="H198" s="213">
        <f t="shared" si="3"/>
        <v>0</v>
      </c>
    </row>
    <row r="199" spans="1:8" ht="24" customHeight="1" hidden="1" thickBot="1">
      <c r="A199" s="86" t="s">
        <v>124</v>
      </c>
      <c r="B199" s="85"/>
      <c r="C199" s="85"/>
      <c r="D199" s="84">
        <v>1003</v>
      </c>
      <c r="E199" s="84">
        <v>5200000</v>
      </c>
      <c r="F199" s="84" t="s">
        <v>115</v>
      </c>
      <c r="G199" s="83">
        <f t="shared" si="3"/>
        <v>0</v>
      </c>
      <c r="H199" s="213">
        <f t="shared" si="3"/>
        <v>0</v>
      </c>
    </row>
    <row r="200" spans="1:8" ht="221.25" hidden="1" thickBot="1">
      <c r="A200" s="94" t="s">
        <v>123</v>
      </c>
      <c r="B200" s="60"/>
      <c r="C200" s="60"/>
      <c r="D200" s="93">
        <v>1003</v>
      </c>
      <c r="E200" s="93">
        <v>5210205</v>
      </c>
      <c r="F200" s="93" t="s">
        <v>112</v>
      </c>
      <c r="G200" s="92"/>
      <c r="H200" s="218"/>
    </row>
    <row r="201" spans="1:8" ht="20.25" customHeight="1" thickBot="1">
      <c r="A201" s="140" t="s">
        <v>298</v>
      </c>
      <c r="B201" s="139"/>
      <c r="C201" s="139">
        <v>928</v>
      </c>
      <c r="D201" s="138" t="s">
        <v>182</v>
      </c>
      <c r="E201" s="138" t="s">
        <v>181</v>
      </c>
      <c r="F201" s="93" t="s">
        <v>296</v>
      </c>
      <c r="G201" s="186"/>
      <c r="H201" s="218">
        <v>47000</v>
      </c>
    </row>
    <row r="202" spans="1:8" s="187" customFormat="1" ht="17.25" thickBot="1" thickTop="1">
      <c r="A202" s="188" t="s">
        <v>273</v>
      </c>
      <c r="B202" s="189"/>
      <c r="C202" s="190">
        <v>928</v>
      </c>
      <c r="D202" s="191" t="s">
        <v>122</v>
      </c>
      <c r="E202" s="191"/>
      <c r="F202" s="191"/>
      <c r="G202" s="192" t="e">
        <f>G203+G219</f>
        <v>#REF!</v>
      </c>
      <c r="H202" s="226">
        <f>H203</f>
        <v>1270300</v>
      </c>
    </row>
    <row r="203" spans="1:8" ht="17.25" thickBot="1" thickTop="1">
      <c r="A203" s="193" t="s">
        <v>121</v>
      </c>
      <c r="B203" s="189"/>
      <c r="C203" s="189">
        <v>928</v>
      </c>
      <c r="D203" s="194" t="s">
        <v>113</v>
      </c>
      <c r="E203" s="194" t="s">
        <v>120</v>
      </c>
      <c r="F203" s="194" t="s">
        <v>115</v>
      </c>
      <c r="G203" s="192" t="e">
        <f>G204+#REF!</f>
        <v>#REF!</v>
      </c>
      <c r="H203" s="226">
        <f>H204+H219+H227</f>
        <v>1270300</v>
      </c>
    </row>
    <row r="204" spans="1:8" s="163" customFormat="1" ht="33" thickBot="1" thickTop="1">
      <c r="A204" s="161" t="s">
        <v>119</v>
      </c>
      <c r="B204" s="53"/>
      <c r="C204" s="53">
        <v>928</v>
      </c>
      <c r="D204" s="162" t="s">
        <v>113</v>
      </c>
      <c r="E204" s="162">
        <v>4400000</v>
      </c>
      <c r="F204" s="162" t="s">
        <v>115</v>
      </c>
      <c r="G204" s="200">
        <f>G209</f>
        <v>102.8</v>
      </c>
      <c r="H204" s="227">
        <f>H205+H209</f>
        <v>750370</v>
      </c>
    </row>
    <row r="205" spans="1:8" s="159" customFormat="1" ht="53.25" customHeight="1" thickBot="1">
      <c r="A205" s="144" t="s">
        <v>275</v>
      </c>
      <c r="B205" s="142"/>
      <c r="C205" s="142">
        <v>928</v>
      </c>
      <c r="D205" s="156" t="s">
        <v>113</v>
      </c>
      <c r="E205" s="156" t="s">
        <v>274</v>
      </c>
      <c r="F205" s="156" t="s">
        <v>115</v>
      </c>
      <c r="G205" s="158"/>
      <c r="H205" s="223">
        <f>H206</f>
        <v>7600</v>
      </c>
    </row>
    <row r="206" spans="1:8" s="159" customFormat="1" ht="16.5" thickBot="1">
      <c r="A206" s="164" t="s">
        <v>290</v>
      </c>
      <c r="B206" s="160"/>
      <c r="C206" s="160">
        <v>928</v>
      </c>
      <c r="D206" s="165" t="s">
        <v>113</v>
      </c>
      <c r="E206" s="165" t="s">
        <v>274</v>
      </c>
      <c r="F206" s="165" t="s">
        <v>289</v>
      </c>
      <c r="G206" s="167"/>
      <c r="H206" s="216">
        <f>H207</f>
        <v>7600</v>
      </c>
    </row>
    <row r="207" spans="1:8" ht="16.5" thickBot="1">
      <c r="A207" s="82" t="s">
        <v>292</v>
      </c>
      <c r="B207" s="81"/>
      <c r="C207" s="81">
        <v>928</v>
      </c>
      <c r="D207" s="80" t="s">
        <v>113</v>
      </c>
      <c r="E207" s="80" t="s">
        <v>274</v>
      </c>
      <c r="F207" s="80" t="s">
        <v>291</v>
      </c>
      <c r="G207" s="79"/>
      <c r="H207" s="217">
        <f>H208</f>
        <v>7600</v>
      </c>
    </row>
    <row r="208" spans="1:8" ht="21" customHeight="1" thickBot="1">
      <c r="A208" s="82" t="s">
        <v>298</v>
      </c>
      <c r="B208" s="81"/>
      <c r="C208" s="81">
        <v>928</v>
      </c>
      <c r="D208" s="80" t="s">
        <v>113</v>
      </c>
      <c r="E208" s="80" t="s">
        <v>274</v>
      </c>
      <c r="F208" s="80" t="s">
        <v>296</v>
      </c>
      <c r="G208" s="79"/>
      <c r="H208" s="217">
        <v>7600</v>
      </c>
    </row>
    <row r="209" spans="1:8" s="163" customFormat="1" ht="16.5" thickBot="1">
      <c r="A209" s="161" t="s">
        <v>118</v>
      </c>
      <c r="B209" s="53"/>
      <c r="C209" s="53">
        <v>928</v>
      </c>
      <c r="D209" s="162" t="s">
        <v>113</v>
      </c>
      <c r="E209" s="162" t="s">
        <v>117</v>
      </c>
      <c r="F209" s="162" t="s">
        <v>115</v>
      </c>
      <c r="G209" s="122">
        <f>G210</f>
        <v>102.8</v>
      </c>
      <c r="H209" s="215">
        <f>H210+H213+H216</f>
        <v>742770</v>
      </c>
    </row>
    <row r="210" spans="1:8" s="159" customFormat="1" ht="48" thickBot="1">
      <c r="A210" s="164" t="s">
        <v>294</v>
      </c>
      <c r="B210" s="160"/>
      <c r="C210" s="160">
        <v>928</v>
      </c>
      <c r="D210" s="165" t="s">
        <v>113</v>
      </c>
      <c r="E210" s="165">
        <v>4409900</v>
      </c>
      <c r="F210" s="165" t="s">
        <v>293</v>
      </c>
      <c r="G210" s="171">
        <v>102.8</v>
      </c>
      <c r="H210" s="216">
        <f>H211</f>
        <v>528110</v>
      </c>
    </row>
    <row r="211" spans="1:8" ht="16.5" thickBot="1">
      <c r="A211" s="82" t="s">
        <v>319</v>
      </c>
      <c r="B211" s="81"/>
      <c r="C211" s="81">
        <v>928</v>
      </c>
      <c r="D211" s="80" t="s">
        <v>113</v>
      </c>
      <c r="E211" s="80" t="s">
        <v>117</v>
      </c>
      <c r="F211" s="80" t="s">
        <v>317</v>
      </c>
      <c r="G211" s="141"/>
      <c r="H211" s="217">
        <f>H212</f>
        <v>528110</v>
      </c>
    </row>
    <row r="212" spans="1:8" ht="16.5" thickBot="1">
      <c r="A212" s="82" t="s">
        <v>288</v>
      </c>
      <c r="B212" s="81"/>
      <c r="C212" s="81">
        <v>928</v>
      </c>
      <c r="D212" s="80" t="s">
        <v>113</v>
      </c>
      <c r="E212" s="80" t="s">
        <v>117</v>
      </c>
      <c r="F212" s="80" t="s">
        <v>318</v>
      </c>
      <c r="G212" s="141"/>
      <c r="H212" s="217">
        <v>528110</v>
      </c>
    </row>
    <row r="213" spans="1:8" s="159" customFormat="1" ht="16.5" thickBot="1">
      <c r="A213" s="164" t="s">
        <v>290</v>
      </c>
      <c r="B213" s="160"/>
      <c r="C213" s="160">
        <v>928</v>
      </c>
      <c r="D213" s="165" t="s">
        <v>113</v>
      </c>
      <c r="E213" s="165" t="s">
        <v>117</v>
      </c>
      <c r="F213" s="165" t="s">
        <v>289</v>
      </c>
      <c r="G213" s="166"/>
      <c r="H213" s="216">
        <f>H214</f>
        <v>212660</v>
      </c>
    </row>
    <row r="214" spans="1:8" ht="16.5" thickBot="1">
      <c r="A214" s="82" t="s">
        <v>292</v>
      </c>
      <c r="B214" s="81"/>
      <c r="C214" s="81">
        <v>928</v>
      </c>
      <c r="D214" s="80" t="s">
        <v>113</v>
      </c>
      <c r="E214" s="80" t="s">
        <v>117</v>
      </c>
      <c r="F214" s="80" t="s">
        <v>291</v>
      </c>
      <c r="G214" s="141"/>
      <c r="H214" s="217">
        <f>H215</f>
        <v>212660</v>
      </c>
    </row>
    <row r="215" spans="1:8" ht="20.25" customHeight="1" thickBot="1">
      <c r="A215" s="82" t="s">
        <v>298</v>
      </c>
      <c r="B215" s="81"/>
      <c r="C215" s="81">
        <v>928</v>
      </c>
      <c r="D215" s="80" t="s">
        <v>113</v>
      </c>
      <c r="E215" s="80" t="s">
        <v>117</v>
      </c>
      <c r="F215" s="80" t="s">
        <v>296</v>
      </c>
      <c r="G215" s="141"/>
      <c r="H215" s="217">
        <v>212660</v>
      </c>
    </row>
    <row r="216" spans="1:8" s="159" customFormat="1" ht="16.5" thickBot="1">
      <c r="A216" s="164" t="s">
        <v>299</v>
      </c>
      <c r="B216" s="160"/>
      <c r="C216" s="160">
        <v>928</v>
      </c>
      <c r="D216" s="165" t="s">
        <v>113</v>
      </c>
      <c r="E216" s="165" t="s">
        <v>117</v>
      </c>
      <c r="F216" s="165" t="s">
        <v>300</v>
      </c>
      <c r="G216" s="166"/>
      <c r="H216" s="216">
        <f>H217</f>
        <v>2000</v>
      </c>
    </row>
    <row r="217" spans="1:8" ht="16.5" thickBot="1">
      <c r="A217" s="82" t="s">
        <v>302</v>
      </c>
      <c r="B217" s="81"/>
      <c r="C217" s="81">
        <v>928</v>
      </c>
      <c r="D217" s="80" t="s">
        <v>113</v>
      </c>
      <c r="E217" s="80" t="s">
        <v>117</v>
      </c>
      <c r="F217" s="80" t="s">
        <v>301</v>
      </c>
      <c r="G217" s="141"/>
      <c r="H217" s="217">
        <f>H218</f>
        <v>2000</v>
      </c>
    </row>
    <row r="218" spans="1:8" ht="16.5" thickBot="1">
      <c r="A218" s="82" t="s">
        <v>304</v>
      </c>
      <c r="B218" s="81"/>
      <c r="C218" s="81">
        <v>928</v>
      </c>
      <c r="D218" s="80" t="s">
        <v>113</v>
      </c>
      <c r="E218" s="80" t="s">
        <v>117</v>
      </c>
      <c r="F218" s="80" t="s">
        <v>303</v>
      </c>
      <c r="G218" s="141"/>
      <c r="H218" s="217">
        <v>2000</v>
      </c>
    </row>
    <row r="219" spans="1:8" s="163" customFormat="1" ht="16.5" thickBot="1">
      <c r="A219" s="161" t="s">
        <v>116</v>
      </c>
      <c r="B219" s="53"/>
      <c r="C219" s="53">
        <v>928</v>
      </c>
      <c r="D219" s="162" t="s">
        <v>113</v>
      </c>
      <c r="E219" s="162">
        <v>4420000</v>
      </c>
      <c r="F219" s="162" t="s">
        <v>115</v>
      </c>
      <c r="G219" s="122">
        <f>G220</f>
        <v>85.1</v>
      </c>
      <c r="H219" s="215">
        <f>H220</f>
        <v>449630</v>
      </c>
    </row>
    <row r="220" spans="1:8" s="159" customFormat="1" ht="16.5" thickBot="1">
      <c r="A220" s="144" t="s">
        <v>118</v>
      </c>
      <c r="B220" s="142"/>
      <c r="C220" s="142">
        <v>928</v>
      </c>
      <c r="D220" s="156" t="s">
        <v>113</v>
      </c>
      <c r="E220" s="156">
        <v>4429900</v>
      </c>
      <c r="F220" s="156" t="s">
        <v>115</v>
      </c>
      <c r="G220" s="158">
        <f>G221</f>
        <v>85.1</v>
      </c>
      <c r="H220" s="223">
        <f>H221+H224</f>
        <v>449630</v>
      </c>
    </row>
    <row r="221" spans="1:8" s="159" customFormat="1" ht="48" thickBot="1">
      <c r="A221" s="164" t="s">
        <v>294</v>
      </c>
      <c r="B221" s="160"/>
      <c r="C221" s="160">
        <v>928</v>
      </c>
      <c r="D221" s="165" t="s">
        <v>113</v>
      </c>
      <c r="E221" s="165">
        <v>4429900</v>
      </c>
      <c r="F221" s="165" t="s">
        <v>293</v>
      </c>
      <c r="G221" s="171">
        <v>85.1</v>
      </c>
      <c r="H221" s="216">
        <f>H222</f>
        <v>358050</v>
      </c>
    </row>
    <row r="222" spans="1:8" ht="16.5" thickBot="1">
      <c r="A222" s="180" t="s">
        <v>319</v>
      </c>
      <c r="B222" s="179"/>
      <c r="C222" s="179">
        <v>928</v>
      </c>
      <c r="D222" s="175" t="s">
        <v>113</v>
      </c>
      <c r="E222" s="175" t="s">
        <v>320</v>
      </c>
      <c r="F222" s="175" t="s">
        <v>317</v>
      </c>
      <c r="G222" s="195"/>
      <c r="H222" s="228">
        <f>H223</f>
        <v>358050</v>
      </c>
    </row>
    <row r="223" spans="1:8" ht="16.5" thickBot="1">
      <c r="A223" s="180" t="s">
        <v>288</v>
      </c>
      <c r="B223" s="179"/>
      <c r="C223" s="179">
        <v>928</v>
      </c>
      <c r="D223" s="175" t="s">
        <v>113</v>
      </c>
      <c r="E223" s="175" t="s">
        <v>320</v>
      </c>
      <c r="F223" s="175" t="s">
        <v>318</v>
      </c>
      <c r="G223" s="195"/>
      <c r="H223" s="228">
        <v>358050</v>
      </c>
    </row>
    <row r="224" spans="1:8" s="159" customFormat="1" ht="16.5" thickBot="1">
      <c r="A224" s="176" t="s">
        <v>290</v>
      </c>
      <c r="B224" s="177"/>
      <c r="C224" s="177">
        <v>928</v>
      </c>
      <c r="D224" s="178" t="s">
        <v>113</v>
      </c>
      <c r="E224" s="178" t="s">
        <v>320</v>
      </c>
      <c r="F224" s="178" t="s">
        <v>289</v>
      </c>
      <c r="G224" s="201"/>
      <c r="H224" s="229">
        <f>H225</f>
        <v>91580</v>
      </c>
    </row>
    <row r="225" spans="1:8" ht="16.5" thickBot="1">
      <c r="A225" s="180" t="s">
        <v>292</v>
      </c>
      <c r="B225" s="179"/>
      <c r="C225" s="179">
        <v>928</v>
      </c>
      <c r="D225" s="175" t="s">
        <v>113</v>
      </c>
      <c r="E225" s="175" t="s">
        <v>320</v>
      </c>
      <c r="F225" s="175" t="s">
        <v>291</v>
      </c>
      <c r="G225" s="195"/>
      <c r="H225" s="228">
        <f>H226</f>
        <v>91580</v>
      </c>
    </row>
    <row r="226" spans="1:8" ht="18.75" customHeight="1" thickBot="1">
      <c r="A226" s="180" t="s">
        <v>298</v>
      </c>
      <c r="B226" s="179"/>
      <c r="C226" s="179">
        <v>928</v>
      </c>
      <c r="D226" s="175" t="s">
        <v>113</v>
      </c>
      <c r="E226" s="175" t="s">
        <v>320</v>
      </c>
      <c r="F226" s="175" t="s">
        <v>296</v>
      </c>
      <c r="G226" s="195"/>
      <c r="H226" s="228">
        <v>91580</v>
      </c>
    </row>
    <row r="227" spans="1:8" s="121" customFormat="1" ht="62.25" customHeight="1" thickBot="1">
      <c r="A227" s="126" t="s">
        <v>353</v>
      </c>
      <c r="B227" s="125"/>
      <c r="C227" s="125">
        <v>928</v>
      </c>
      <c r="D227" s="124" t="s">
        <v>113</v>
      </c>
      <c r="E227" s="124" t="s">
        <v>352</v>
      </c>
      <c r="F227" s="124" t="s">
        <v>115</v>
      </c>
      <c r="G227" s="202"/>
      <c r="H227" s="221">
        <f>H228</f>
        <v>70300</v>
      </c>
    </row>
    <row r="228" spans="1:8" s="206" customFormat="1" ht="35.25" customHeight="1" thickBot="1">
      <c r="A228" s="120" t="s">
        <v>294</v>
      </c>
      <c r="B228" s="203"/>
      <c r="C228" s="203">
        <v>928</v>
      </c>
      <c r="D228" s="204" t="s">
        <v>113</v>
      </c>
      <c r="E228" s="204" t="s">
        <v>352</v>
      </c>
      <c r="F228" s="204" t="s">
        <v>293</v>
      </c>
      <c r="G228" s="205"/>
      <c r="H228" s="230">
        <f>H229</f>
        <v>70300</v>
      </c>
    </row>
    <row r="229" spans="1:8" s="172" customFormat="1" ht="18.75" customHeight="1" thickBot="1">
      <c r="A229" s="180" t="s">
        <v>319</v>
      </c>
      <c r="B229" s="179"/>
      <c r="C229" s="179">
        <v>928</v>
      </c>
      <c r="D229" s="175" t="s">
        <v>113</v>
      </c>
      <c r="E229" s="175" t="s">
        <v>352</v>
      </c>
      <c r="F229" s="175" t="s">
        <v>317</v>
      </c>
      <c r="G229" s="195"/>
      <c r="H229" s="228">
        <f>H230</f>
        <v>70300</v>
      </c>
    </row>
    <row r="230" spans="1:8" ht="18.75" customHeight="1" thickBot="1">
      <c r="A230" s="180" t="s">
        <v>288</v>
      </c>
      <c r="B230" s="179"/>
      <c r="C230" s="179">
        <v>928</v>
      </c>
      <c r="D230" s="175" t="s">
        <v>113</v>
      </c>
      <c r="E230" s="175" t="s">
        <v>352</v>
      </c>
      <c r="F230" s="175" t="s">
        <v>318</v>
      </c>
      <c r="G230" s="195"/>
      <c r="H230" s="228">
        <v>70300</v>
      </c>
    </row>
    <row r="231" spans="1:8" s="121" customFormat="1" ht="16.5" thickBot="1">
      <c r="A231" s="126" t="s">
        <v>166</v>
      </c>
      <c r="B231" s="125"/>
      <c r="C231" s="125">
        <v>928</v>
      </c>
      <c r="D231" s="124" t="s">
        <v>321</v>
      </c>
      <c r="E231" s="124"/>
      <c r="F231" s="124"/>
      <c r="G231" s="202"/>
      <c r="H231" s="221">
        <f>H232</f>
        <v>45000</v>
      </c>
    </row>
    <row r="232" spans="1:8" s="206" customFormat="1" ht="16.5" thickBot="1">
      <c r="A232" s="120" t="s">
        <v>165</v>
      </c>
      <c r="B232" s="203"/>
      <c r="C232" s="203">
        <v>928</v>
      </c>
      <c r="D232" s="204" t="s">
        <v>322</v>
      </c>
      <c r="E232" s="204" t="s">
        <v>120</v>
      </c>
      <c r="F232" s="204" t="s">
        <v>115</v>
      </c>
      <c r="G232" s="205"/>
      <c r="H232" s="230">
        <f>H233</f>
        <v>45000</v>
      </c>
    </row>
    <row r="233" spans="1:8" s="121" customFormat="1" ht="32.25" thickBot="1">
      <c r="A233" s="126" t="s">
        <v>163</v>
      </c>
      <c r="B233" s="125"/>
      <c r="C233" s="125">
        <v>928</v>
      </c>
      <c r="D233" s="124" t="s">
        <v>322</v>
      </c>
      <c r="E233" s="124" t="s">
        <v>323</v>
      </c>
      <c r="F233" s="124" t="s">
        <v>115</v>
      </c>
      <c r="G233" s="202"/>
      <c r="H233" s="221">
        <f>H234</f>
        <v>45000</v>
      </c>
    </row>
    <row r="234" spans="1:8" s="168" customFormat="1" ht="16.5" thickBot="1">
      <c r="A234" s="176" t="s">
        <v>324</v>
      </c>
      <c r="B234" s="177"/>
      <c r="C234" s="177">
        <v>928</v>
      </c>
      <c r="D234" s="178" t="s">
        <v>322</v>
      </c>
      <c r="E234" s="178" t="s">
        <v>323</v>
      </c>
      <c r="F234" s="178" t="s">
        <v>325</v>
      </c>
      <c r="G234" s="201"/>
      <c r="H234" s="229">
        <f>H235</f>
        <v>45000</v>
      </c>
    </row>
    <row r="235" spans="1:8" s="65" customFormat="1" ht="16.5" thickBot="1">
      <c r="A235" s="180" t="s">
        <v>326</v>
      </c>
      <c r="B235" s="179"/>
      <c r="C235" s="179">
        <v>928</v>
      </c>
      <c r="D235" s="175" t="s">
        <v>322</v>
      </c>
      <c r="E235" s="175" t="s">
        <v>323</v>
      </c>
      <c r="F235" s="175" t="s">
        <v>327</v>
      </c>
      <c r="G235" s="195"/>
      <c r="H235" s="228">
        <v>45000</v>
      </c>
    </row>
    <row r="236" spans="1:8" s="121" customFormat="1" ht="16.5" thickBot="1">
      <c r="A236" s="126" t="s">
        <v>328</v>
      </c>
      <c r="B236" s="125"/>
      <c r="C236" s="125">
        <v>928</v>
      </c>
      <c r="D236" s="124" t="s">
        <v>173</v>
      </c>
      <c r="E236" s="124"/>
      <c r="F236" s="124"/>
      <c r="G236" s="202"/>
      <c r="H236" s="221">
        <f>H237</f>
        <v>5000</v>
      </c>
    </row>
    <row r="237" spans="1:8" s="206" customFormat="1" ht="16.5" thickBot="1">
      <c r="A237" s="120" t="s">
        <v>329</v>
      </c>
      <c r="B237" s="203"/>
      <c r="C237" s="203">
        <v>928</v>
      </c>
      <c r="D237" s="204" t="s">
        <v>330</v>
      </c>
      <c r="E237" s="204" t="s">
        <v>120</v>
      </c>
      <c r="F237" s="204" t="s">
        <v>115</v>
      </c>
      <c r="G237" s="205"/>
      <c r="H237" s="230">
        <f>H238</f>
        <v>5000</v>
      </c>
    </row>
    <row r="238" spans="1:8" s="121" customFormat="1" ht="16.5" thickBot="1">
      <c r="A238" s="126" t="s">
        <v>331</v>
      </c>
      <c r="B238" s="125"/>
      <c r="C238" s="125">
        <v>928</v>
      </c>
      <c r="D238" s="124" t="s">
        <v>330</v>
      </c>
      <c r="E238" s="124" t="s">
        <v>332</v>
      </c>
      <c r="F238" s="124" t="s">
        <v>115</v>
      </c>
      <c r="G238" s="202"/>
      <c r="H238" s="221">
        <f>H239</f>
        <v>5000</v>
      </c>
    </row>
    <row r="239" spans="1:8" s="168" customFormat="1" ht="16.5" thickBot="1">
      <c r="A239" s="176" t="s">
        <v>290</v>
      </c>
      <c r="B239" s="177"/>
      <c r="C239" s="177">
        <v>928</v>
      </c>
      <c r="D239" s="178" t="s">
        <v>330</v>
      </c>
      <c r="E239" s="178" t="s">
        <v>332</v>
      </c>
      <c r="F239" s="178" t="s">
        <v>289</v>
      </c>
      <c r="G239" s="201"/>
      <c r="H239" s="229">
        <f>H240</f>
        <v>5000</v>
      </c>
    </row>
    <row r="240" spans="1:8" s="65" customFormat="1" ht="16.5" thickBot="1">
      <c r="A240" s="180" t="s">
        <v>292</v>
      </c>
      <c r="B240" s="179"/>
      <c r="C240" s="179">
        <v>928</v>
      </c>
      <c r="D240" s="175" t="s">
        <v>330</v>
      </c>
      <c r="E240" s="175" t="s">
        <v>332</v>
      </c>
      <c r="F240" s="175" t="s">
        <v>291</v>
      </c>
      <c r="G240" s="195"/>
      <c r="H240" s="228">
        <f>H241</f>
        <v>5000</v>
      </c>
    </row>
    <row r="241" spans="1:8" ht="21.75" customHeight="1" thickBot="1">
      <c r="A241" s="180" t="s">
        <v>298</v>
      </c>
      <c r="B241" s="179"/>
      <c r="C241" s="179">
        <v>928</v>
      </c>
      <c r="D241" s="175" t="s">
        <v>330</v>
      </c>
      <c r="E241" s="175" t="s">
        <v>332</v>
      </c>
      <c r="F241" s="175" t="s">
        <v>296</v>
      </c>
      <c r="G241" s="195"/>
      <c r="H241" s="228">
        <v>5000</v>
      </c>
    </row>
    <row r="242" spans="1:8" s="71" customFormat="1" ht="16.5" thickBot="1">
      <c r="A242" s="196" t="s">
        <v>111</v>
      </c>
      <c r="B242" s="197"/>
      <c r="C242" s="197">
        <v>928</v>
      </c>
      <c r="D242" s="198"/>
      <c r="E242" s="198"/>
      <c r="F242" s="199"/>
      <c r="G242" s="72" t="e">
        <f>#REF!+#REF!+#REF!+#REF!+#REF!+#REF!+#REF!+G169+G17</f>
        <v>#REF!</v>
      </c>
      <c r="H242" s="231">
        <f>H17</f>
        <v>6992185</v>
      </c>
    </row>
  </sheetData>
  <sheetProtection/>
  <mergeCells count="33">
    <mergeCell ref="G1:H1"/>
    <mergeCell ref="D6:H6"/>
    <mergeCell ref="F7:H7"/>
    <mergeCell ref="A9:H9"/>
    <mergeCell ref="A10:H10"/>
    <mergeCell ref="A12:A16"/>
    <mergeCell ref="D12:D16"/>
    <mergeCell ref="E12:E16"/>
    <mergeCell ref="F12:F16"/>
    <mergeCell ref="H12:H16"/>
    <mergeCell ref="G15:G16"/>
    <mergeCell ref="A119:A120"/>
    <mergeCell ref="B119:B120"/>
    <mergeCell ref="D119:D120"/>
    <mergeCell ref="E119:E120"/>
    <mergeCell ref="F119:F120"/>
    <mergeCell ref="G119:G120"/>
    <mergeCell ref="B121:B122"/>
    <mergeCell ref="D121:D122"/>
    <mergeCell ref="E121:E122"/>
    <mergeCell ref="F121:F122"/>
    <mergeCell ref="G121:G122"/>
    <mergeCell ref="H121:H122"/>
    <mergeCell ref="D2:H2"/>
    <mergeCell ref="H191:H192"/>
    <mergeCell ref="A191:A192"/>
    <mergeCell ref="B191:B192"/>
    <mergeCell ref="D191:D192"/>
    <mergeCell ref="E191:E192"/>
    <mergeCell ref="F191:F192"/>
    <mergeCell ref="G191:G192"/>
    <mergeCell ref="H119:H120"/>
    <mergeCell ref="A121:A12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2012-05-10T05:24:43Z</cp:lastPrinted>
  <dcterms:created xsi:type="dcterms:W3CDTF">2010-08-24T06:58:41Z</dcterms:created>
  <dcterms:modified xsi:type="dcterms:W3CDTF">2012-05-10T05:25:20Z</dcterms:modified>
  <cp:category/>
  <cp:version/>
  <cp:contentType/>
  <cp:contentStatus/>
</cp:coreProperties>
</file>